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827"/>
  <workbookPr/>
  <mc:AlternateContent xmlns:mc="http://schemas.openxmlformats.org/markup-compatibility/2006">
    <mc:Choice Requires="x15">
      <x15ac:absPath xmlns:x15ac="http://schemas.microsoft.com/office/spreadsheetml/2010/11/ac" url="C:\Users\referent\Desktop\"/>
    </mc:Choice>
  </mc:AlternateContent>
  <xr:revisionPtr revIDLastSave="0" documentId="13_ncr:1_{97564441-FD8E-480F-9236-763941DCE01E}" xr6:coauthVersionLast="37" xr6:coauthVersionMax="37" xr10:uidLastSave="{00000000-0000-0000-0000-000000000000}"/>
  <bookViews>
    <workbookView xWindow="0" yWindow="0" windowWidth="23040" windowHeight="10404" firstSheet="3" activeTab="6" xr2:uid="{00000000-000D-0000-FFFF-FFFF00000000}"/>
  </bookViews>
  <sheets>
    <sheet name="SAŽETAK" sheetId="12" r:id="rId1"/>
    <sheet name=" Račun prihoda i rashoda" sheetId="3" r:id="rId2"/>
    <sheet name="Rashodi i prihodi prema izvoru" sheetId="8" r:id="rId3"/>
    <sheet name="Rashodi prema funkcijskoj k " sheetId="11" r:id="rId4"/>
    <sheet name="Račun financiranja " sheetId="9" r:id="rId5"/>
    <sheet name="Račun fin prema izvorima f" sheetId="10" r:id="rId6"/>
    <sheet name="POSEBNI DIO" sheetId="13" r:id="rId7"/>
  </sheets>
  <calcPr calcId="179021" calcMode="manual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1" i="3" l="1"/>
  <c r="H8" i="13"/>
  <c r="H9" i="13"/>
  <c r="H10" i="13"/>
  <c r="H11" i="13"/>
  <c r="H12" i="13"/>
  <c r="H13" i="13"/>
  <c r="H14" i="13"/>
  <c r="H15" i="13"/>
  <c r="H16" i="13"/>
  <c r="H17" i="13"/>
  <c r="H18" i="13"/>
  <c r="H19" i="13"/>
  <c r="H20" i="13"/>
  <c r="H21" i="13"/>
  <c r="H22" i="13"/>
  <c r="H23" i="13"/>
  <c r="H24" i="13"/>
  <c r="H25" i="13"/>
  <c r="H26" i="13"/>
  <c r="H30" i="13"/>
  <c r="H31" i="13"/>
  <c r="H34" i="13"/>
  <c r="H37" i="13"/>
  <c r="H40" i="13"/>
  <c r="H41" i="13"/>
  <c r="H42" i="13"/>
  <c r="H43" i="13"/>
  <c r="H44" i="13"/>
  <c r="H45" i="13"/>
  <c r="H46" i="13"/>
  <c r="H47" i="13"/>
  <c r="H48" i="13"/>
  <c r="H49" i="13"/>
  <c r="H50" i="13"/>
  <c r="H59" i="13"/>
  <c r="H67" i="13"/>
  <c r="H68" i="13"/>
  <c r="H69" i="13"/>
  <c r="H70" i="13"/>
  <c r="H71" i="13"/>
  <c r="H101" i="13"/>
  <c r="H102" i="13"/>
  <c r="H103" i="13"/>
  <c r="H104" i="13"/>
  <c r="H105" i="13"/>
  <c r="H108" i="13"/>
  <c r="H109" i="13"/>
  <c r="H110" i="13"/>
  <c r="H111" i="13"/>
  <c r="H112" i="13"/>
  <c r="H113" i="13"/>
  <c r="H114" i="13"/>
  <c r="H115" i="13"/>
  <c r="H116" i="13"/>
  <c r="H119" i="13"/>
  <c r="H120" i="13"/>
  <c r="H121" i="13"/>
  <c r="H123" i="13"/>
  <c r="H126" i="13"/>
  <c r="H127" i="13"/>
  <c r="H129" i="13"/>
  <c r="H130" i="13"/>
  <c r="H132" i="13"/>
  <c r="H133" i="13"/>
  <c r="H135" i="13"/>
  <c r="H141" i="13"/>
  <c r="H142" i="13"/>
  <c r="H143" i="13"/>
  <c r="H147" i="13"/>
  <c r="H148" i="13"/>
  <c r="H149" i="13"/>
  <c r="H150" i="13"/>
  <c r="H151" i="13"/>
  <c r="H155" i="13"/>
  <c r="H156" i="13"/>
  <c r="H157" i="13"/>
  <c r="H161" i="13"/>
  <c r="H162" i="13"/>
  <c r="H163" i="13"/>
  <c r="H167" i="13"/>
  <c r="H172" i="13"/>
  <c r="H176" i="13"/>
  <c r="H178" i="13"/>
  <c r="H190" i="13"/>
  <c r="H191" i="13"/>
  <c r="H192" i="13"/>
  <c r="H193" i="13"/>
  <c r="H194" i="13"/>
  <c r="H195" i="13"/>
  <c r="H196" i="13"/>
  <c r="H200" i="13"/>
  <c r="H203" i="13"/>
  <c r="H204" i="13"/>
  <c r="H205" i="13"/>
  <c r="H206" i="13"/>
  <c r="H207" i="13"/>
  <c r="H208" i="13"/>
  <c r="H209" i="13"/>
  <c r="H210" i="13"/>
  <c r="H211" i="13"/>
  <c r="H212" i="13"/>
  <c r="H213" i="13"/>
  <c r="H214" i="13"/>
  <c r="H215" i="13"/>
  <c r="H216" i="13"/>
  <c r="H217" i="13"/>
  <c r="H218" i="13"/>
  <c r="H219" i="13"/>
  <c r="H220" i="13"/>
  <c r="H221" i="13"/>
  <c r="H228" i="13"/>
  <c r="H229" i="13"/>
  <c r="H230" i="13"/>
  <c r="H231" i="13"/>
  <c r="H232" i="13"/>
  <c r="H244" i="13"/>
  <c r="H252" i="13"/>
  <c r="H253" i="13"/>
  <c r="H254" i="13"/>
  <c r="H7" i="13"/>
  <c r="H7" i="11"/>
  <c r="H8" i="11"/>
  <c r="H6" i="11"/>
  <c r="G7" i="11"/>
  <c r="G8" i="11"/>
  <c r="G9" i="11"/>
  <c r="G6" i="11"/>
  <c r="H7" i="8"/>
  <c r="H8" i="8"/>
  <c r="H9" i="8"/>
  <c r="H10" i="8"/>
  <c r="H11" i="8"/>
  <c r="H12" i="8"/>
  <c r="H13" i="8"/>
  <c r="H14" i="8"/>
  <c r="H15" i="8"/>
  <c r="H16" i="8"/>
  <c r="H18" i="8"/>
  <c r="H19" i="8"/>
  <c r="H21" i="8"/>
  <c r="H22" i="8"/>
  <c r="H23" i="8"/>
  <c r="H24" i="8"/>
  <c r="H25" i="8"/>
  <c r="H27" i="8"/>
  <c r="H28" i="8"/>
  <c r="H6" i="8"/>
  <c r="G7" i="8"/>
  <c r="G8" i="8"/>
  <c r="G9" i="8"/>
  <c r="G10" i="8"/>
  <c r="G11" i="8"/>
  <c r="G12" i="8"/>
  <c r="G13" i="8"/>
  <c r="G14" i="8"/>
  <c r="G15" i="8"/>
  <c r="G16" i="8"/>
  <c r="G18" i="8"/>
  <c r="G19" i="8"/>
  <c r="G20" i="8"/>
  <c r="G21" i="8"/>
  <c r="G22" i="8"/>
  <c r="G23" i="8"/>
  <c r="G24" i="8"/>
  <c r="G25" i="8"/>
  <c r="G26" i="8"/>
  <c r="G6" i="8"/>
  <c r="L45" i="3"/>
  <c r="L46" i="3"/>
  <c r="L56" i="3"/>
  <c r="L88" i="3"/>
  <c r="L95" i="3"/>
  <c r="L103" i="3"/>
  <c r="L104" i="3"/>
  <c r="L44" i="3"/>
  <c r="K45" i="3"/>
  <c r="K46" i="3"/>
  <c r="K47" i="3"/>
  <c r="K48" i="3"/>
  <c r="K49" i="3"/>
  <c r="K50" i="3"/>
  <c r="K51" i="3"/>
  <c r="K52" i="3"/>
  <c r="K53" i="3"/>
  <c r="K54" i="3"/>
  <c r="K55" i="3"/>
  <c r="K56" i="3"/>
  <c r="K57" i="3"/>
  <c r="K58" i="3"/>
  <c r="K59" i="3"/>
  <c r="K60" i="3"/>
  <c r="K61" i="3"/>
  <c r="K62" i="3"/>
  <c r="K63" i="3"/>
  <c r="K64" i="3"/>
  <c r="K65" i="3"/>
  <c r="K66" i="3"/>
  <c r="K67" i="3"/>
  <c r="K69" i="3"/>
  <c r="K70" i="3"/>
  <c r="K71" i="3"/>
  <c r="K72" i="3"/>
  <c r="K73" i="3"/>
  <c r="K74" i="3"/>
  <c r="K76" i="3"/>
  <c r="K77" i="3"/>
  <c r="K78" i="3"/>
  <c r="K81" i="3"/>
  <c r="K84" i="3"/>
  <c r="K85" i="3"/>
  <c r="K86" i="3"/>
  <c r="K87" i="3"/>
  <c r="K88" i="3"/>
  <c r="K89" i="3"/>
  <c r="K90" i="3"/>
  <c r="K91" i="3"/>
  <c r="K95" i="3"/>
  <c r="K96" i="3"/>
  <c r="K99" i="3"/>
  <c r="K100" i="3"/>
  <c r="K101" i="3"/>
  <c r="K102" i="3"/>
  <c r="K103" i="3"/>
  <c r="K104" i="3"/>
  <c r="K105" i="3"/>
  <c r="K106" i="3"/>
  <c r="K107" i="3"/>
  <c r="K44" i="3"/>
  <c r="K11" i="3"/>
  <c r="K12" i="3"/>
  <c r="K13" i="3"/>
  <c r="K14" i="3"/>
  <c r="K17" i="3"/>
  <c r="K18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6" i="3"/>
  <c r="K10" i="3"/>
  <c r="L11" i="12"/>
  <c r="L13" i="12"/>
  <c r="L14" i="12"/>
  <c r="L15" i="12"/>
  <c r="L10" i="12"/>
  <c r="K11" i="12"/>
  <c r="K13" i="12"/>
  <c r="K14" i="12"/>
  <c r="K15" i="12"/>
  <c r="K16" i="12"/>
  <c r="K10" i="12"/>
  <c r="I16" i="12" l="1"/>
  <c r="I13" i="12"/>
  <c r="H13" i="12"/>
  <c r="J13" i="12"/>
  <c r="G13" i="12"/>
  <c r="J10" i="12"/>
  <c r="J16" i="12" s="1"/>
  <c r="I10" i="12"/>
  <c r="H10" i="12"/>
  <c r="H16" i="12" s="1"/>
  <c r="G10" i="12"/>
  <c r="G16" i="12" s="1"/>
  <c r="F6" i="8"/>
  <c r="F15" i="8"/>
  <c r="F12" i="8"/>
  <c r="F10" i="8"/>
  <c r="F24" i="8"/>
  <c r="F27" i="8"/>
  <c r="F22" i="8"/>
  <c r="F19" i="8"/>
  <c r="F18" i="8" s="1"/>
  <c r="F7" i="8"/>
  <c r="F7" i="11" l="1"/>
  <c r="F6" i="11" s="1"/>
  <c r="E6" i="11"/>
  <c r="E7" i="11"/>
  <c r="D7" i="11"/>
  <c r="D6" i="11" s="1"/>
  <c r="E27" i="8"/>
  <c r="D27" i="8"/>
  <c r="E24" i="8"/>
  <c r="D24" i="8"/>
  <c r="E22" i="8"/>
  <c r="D22" i="8"/>
  <c r="E19" i="8"/>
  <c r="E18" i="8" s="1"/>
  <c r="D19" i="8"/>
  <c r="D18" i="8" s="1"/>
  <c r="E15" i="8" l="1"/>
  <c r="D15" i="8"/>
  <c r="E12" i="8"/>
  <c r="D12" i="8"/>
  <c r="E10" i="8"/>
  <c r="D10" i="8"/>
  <c r="E7" i="8"/>
  <c r="E6" i="8" s="1"/>
  <c r="D7" i="8"/>
  <c r="D6" i="8" s="1"/>
  <c r="C27" i="8"/>
  <c r="C18" i="8" s="1"/>
  <c r="J108" i="3"/>
  <c r="J105" i="3"/>
  <c r="J104" i="3" s="1"/>
  <c r="J103" i="3" s="1"/>
  <c r="J101" i="3"/>
  <c r="J100" i="3" s="1"/>
  <c r="J95" i="3"/>
  <c r="J96" i="3"/>
  <c r="J93" i="3"/>
  <c r="J92" i="3" s="1"/>
  <c r="J88" i="3"/>
  <c r="J89" i="3"/>
  <c r="J81" i="3"/>
  <c r="J79" i="3"/>
  <c r="J69" i="3"/>
  <c r="J62" i="3"/>
  <c r="J57" i="3"/>
  <c r="J56" i="3" s="1"/>
  <c r="J46" i="3"/>
  <c r="J53" i="3"/>
  <c r="J51" i="3"/>
  <c r="J47" i="3"/>
  <c r="J34" i="3"/>
  <c r="J35" i="3"/>
  <c r="J32" i="3"/>
  <c r="J30" i="3"/>
  <c r="J29" i="3" s="1"/>
  <c r="J26" i="3"/>
  <c r="J27" i="3"/>
  <c r="J24" i="3"/>
  <c r="J23" i="3" s="1"/>
  <c r="J21" i="3"/>
  <c r="J19" i="3"/>
  <c r="J17" i="3"/>
  <c r="J15" i="3"/>
  <c r="J13" i="3"/>
  <c r="J12" i="3" s="1"/>
  <c r="J11" i="3" s="1"/>
  <c r="J10" i="3" s="1"/>
  <c r="I45" i="3"/>
  <c r="H45" i="3"/>
  <c r="H44" i="3" s="1"/>
  <c r="I103" i="3"/>
  <c r="I44" i="3" s="1"/>
  <c r="H103" i="3"/>
  <c r="I10" i="3"/>
  <c r="H10" i="3"/>
  <c r="H11" i="3"/>
  <c r="J45" i="3" l="1"/>
  <c r="J44" i="3" s="1"/>
  <c r="G115" i="13"/>
  <c r="G114" i="13" s="1"/>
  <c r="G113" i="13" s="1"/>
  <c r="G120" i="13"/>
  <c r="G126" i="13"/>
  <c r="G135" i="13"/>
  <c r="G149" i="13"/>
  <c r="G220" i="13"/>
  <c r="G231" i="13"/>
  <c r="G230" i="13" s="1"/>
  <c r="G229" i="13" s="1"/>
  <c r="G228" i="13" s="1"/>
  <c r="G216" i="13" s="1"/>
  <c r="G206" i="13"/>
  <c r="G205" i="13" s="1"/>
  <c r="G204" i="13" s="1"/>
  <c r="G203" i="13" s="1"/>
  <c r="G207" i="13"/>
  <c r="G211" i="13"/>
  <c r="G213" i="13"/>
  <c r="G185" i="13"/>
  <c r="G148" i="13" s="1"/>
  <c r="G147" i="13" s="1"/>
  <c r="G186" i="13"/>
  <c r="G112" i="13" l="1"/>
  <c r="G111" i="13" s="1"/>
  <c r="G110" i="13" s="1"/>
  <c r="G219" i="13"/>
  <c r="G223" i="13"/>
  <c r="G225" i="13"/>
  <c r="G218" i="13" s="1"/>
  <c r="G217" i="13" s="1"/>
  <c r="G226" i="13"/>
  <c r="G234" i="13"/>
  <c r="G237" i="13"/>
  <c r="G236" i="13" s="1"/>
  <c r="G238" i="13"/>
  <c r="G239" i="13"/>
  <c r="G242" i="13"/>
  <c r="G248" i="13"/>
  <c r="G247" i="13" s="1"/>
  <c r="G246" i="13" s="1"/>
  <c r="G245" i="13" s="1"/>
  <c r="G250" i="13"/>
  <c r="G254" i="13"/>
  <c r="G253" i="13" s="1"/>
  <c r="G252" i="13" s="1"/>
  <c r="G255" i="13"/>
  <c r="G257" i="13"/>
  <c r="G191" i="13"/>
  <c r="G190" i="13" s="1"/>
  <c r="G192" i="13"/>
  <c r="G196" i="13"/>
  <c r="G200" i="13"/>
  <c r="G150" i="13"/>
  <c r="G155" i="13"/>
  <c r="G161" i="13"/>
  <c r="G170" i="13"/>
  <c r="G172" i="13"/>
  <c r="G179" i="13"/>
  <c r="G180" i="13"/>
  <c r="G182" i="13"/>
  <c r="G183" i="13"/>
  <c r="G141" i="13"/>
  <c r="G142" i="13"/>
  <c r="G145" i="13"/>
  <c r="G144" i="13" s="1"/>
  <c r="G104" i="13"/>
  <c r="G103" i="13" s="1"/>
  <c r="G102" i="13" s="1"/>
  <c r="G101" i="13" s="1"/>
  <c r="G105" i="13"/>
  <c r="G106" i="13"/>
  <c r="G108" i="13"/>
  <c r="G81" i="13"/>
  <c r="G80" i="13" s="1"/>
  <c r="G79" i="13" s="1"/>
  <c r="G78" i="13" s="1"/>
  <c r="G82" i="13"/>
  <c r="G88" i="13"/>
  <c r="G90" i="13"/>
  <c r="G92" i="13"/>
  <c r="G87" i="13" s="1"/>
  <c r="G86" i="13" s="1"/>
  <c r="G85" i="13" s="1"/>
  <c r="G84" i="13" s="1"/>
  <c r="G94" i="13"/>
  <c r="G95" i="13"/>
  <c r="G12" i="13"/>
  <c r="G11" i="13" s="1"/>
  <c r="G10" i="13" s="1"/>
  <c r="G9" i="13" s="1"/>
  <c r="G8" i="13" s="1"/>
  <c r="G17" i="13"/>
  <c r="G23" i="13"/>
  <c r="G32" i="13"/>
  <c r="G34" i="13"/>
  <c r="G40" i="13"/>
  <c r="G41" i="13"/>
  <c r="G47" i="13"/>
  <c r="G49" i="13"/>
  <c r="G46" i="13" s="1"/>
  <c r="G45" i="13" s="1"/>
  <c r="G44" i="13" s="1"/>
  <c r="G43" i="13" s="1"/>
  <c r="G56" i="13"/>
  <c r="G55" i="13" s="1"/>
  <c r="G54" i="13" s="1"/>
  <c r="G53" i="13" s="1"/>
  <c r="G57" i="13"/>
  <c r="G62" i="13"/>
  <c r="G61" i="13" s="1"/>
  <c r="G60" i="13" s="1"/>
  <c r="G64" i="13"/>
  <c r="G69" i="13"/>
  <c r="G68" i="13" s="1"/>
  <c r="G67" i="13" s="1"/>
  <c r="G70" i="13"/>
  <c r="G74" i="13"/>
  <c r="G73" i="13" s="1"/>
  <c r="G72" i="13" s="1"/>
  <c r="G75" i="13"/>
  <c r="G76" i="13"/>
  <c r="F12" i="13"/>
  <c r="F11" i="13" s="1"/>
  <c r="F10" i="13" s="1"/>
  <c r="F9" i="13" s="1"/>
  <c r="F8" i="13" s="1"/>
  <c r="F17" i="13"/>
  <c r="F23" i="13"/>
  <c r="F32" i="13"/>
  <c r="F34" i="13"/>
  <c r="F40" i="13"/>
  <c r="F41" i="13"/>
  <c r="F47" i="13"/>
  <c r="F49" i="13"/>
  <c r="F46" i="13" s="1"/>
  <c r="F45" i="13" s="1"/>
  <c r="F44" i="13" s="1"/>
  <c r="F43" i="13" s="1"/>
  <c r="F88" i="13"/>
  <c r="F90" i="13"/>
  <c r="F92" i="13"/>
  <c r="F87" i="13" s="1"/>
  <c r="F86" i="13" s="1"/>
  <c r="F85" i="13" s="1"/>
  <c r="F84" i="13" s="1"/>
  <c r="F94" i="13"/>
  <c r="F95" i="13"/>
  <c r="F106" i="13"/>
  <c r="F105" i="13" s="1"/>
  <c r="F104" i="13" s="1"/>
  <c r="F103" i="13" s="1"/>
  <c r="F102" i="13" s="1"/>
  <c r="F101" i="13" s="1"/>
  <c r="F108" i="13"/>
  <c r="F62" i="13"/>
  <c r="F61" i="13" s="1"/>
  <c r="F60" i="13" s="1"/>
  <c r="F63" i="13"/>
  <c r="F64" i="13"/>
  <c r="F68" i="13"/>
  <c r="F67" i="13" s="1"/>
  <c r="F69" i="13"/>
  <c r="F70" i="13"/>
  <c r="F73" i="13"/>
  <c r="F72" i="13" s="1"/>
  <c r="F74" i="13"/>
  <c r="F75" i="13"/>
  <c r="F76" i="13"/>
  <c r="F82" i="13"/>
  <c r="F81" i="13" s="1"/>
  <c r="F80" i="13" s="1"/>
  <c r="F79" i="13" s="1"/>
  <c r="F78" i="13" s="1"/>
  <c r="F115" i="13"/>
  <c r="F120" i="13"/>
  <c r="F126" i="13"/>
  <c r="F114" i="13" s="1"/>
  <c r="F113" i="13" s="1"/>
  <c r="F112" i="13" s="1"/>
  <c r="F135" i="13"/>
  <c r="F141" i="13"/>
  <c r="F142" i="13"/>
  <c r="F144" i="13"/>
  <c r="F145" i="13"/>
  <c r="F155" i="13"/>
  <c r="F150" i="13"/>
  <c r="F161" i="13"/>
  <c r="F170" i="13"/>
  <c r="F149" i="13" s="1"/>
  <c r="F148" i="13" s="1"/>
  <c r="F147" i="13" s="1"/>
  <c r="F172" i="13"/>
  <c r="F179" i="13"/>
  <c r="F180" i="13"/>
  <c r="F182" i="13"/>
  <c r="F183" i="13"/>
  <c r="F185" i="13"/>
  <c r="F186" i="13"/>
  <c r="F196" i="13"/>
  <c r="F200" i="13"/>
  <c r="F192" i="13" s="1"/>
  <c r="F191" i="13" s="1"/>
  <c r="F190" i="13" s="1"/>
  <c r="F206" i="13"/>
  <c r="F205" i="13" s="1"/>
  <c r="F204" i="13" s="1"/>
  <c r="F203" i="13" s="1"/>
  <c r="F207" i="13"/>
  <c r="F211" i="13"/>
  <c r="F213" i="13"/>
  <c r="F220" i="13"/>
  <c r="F219" i="13" s="1"/>
  <c r="F218" i="13" s="1"/>
  <c r="F217" i="13" s="1"/>
  <c r="F223" i="13"/>
  <c r="F225" i="13"/>
  <c r="F226" i="13"/>
  <c r="F231" i="13"/>
  <c r="F234" i="13"/>
  <c r="F230" i="13" s="1"/>
  <c r="F229" i="13" s="1"/>
  <c r="F228" i="13" s="1"/>
  <c r="F239" i="13"/>
  <c r="F238" i="13" s="1"/>
  <c r="F237" i="13" s="1"/>
  <c r="F236" i="13" s="1"/>
  <c r="F242" i="13"/>
  <c r="F246" i="13"/>
  <c r="F245" i="13" s="1"/>
  <c r="F244" i="13" s="1"/>
  <c r="F247" i="13"/>
  <c r="F248" i="13"/>
  <c r="F250" i="13"/>
  <c r="F255" i="13"/>
  <c r="F257" i="13"/>
  <c r="F254" i="13" s="1"/>
  <c r="F253" i="13" s="1"/>
  <c r="F252" i="13" s="1"/>
  <c r="E253" i="13"/>
  <c r="E252" i="13" s="1"/>
  <c r="E254" i="13"/>
  <c r="E255" i="13"/>
  <c r="E257" i="13"/>
  <c r="E248" i="13"/>
  <c r="E250" i="13"/>
  <c r="E247" i="13" s="1"/>
  <c r="E246" i="13" s="1"/>
  <c r="E245" i="13" s="1"/>
  <c r="E244" i="13" s="1"/>
  <c r="E219" i="13"/>
  <c r="E218" i="13" s="1"/>
  <c r="E217" i="13" s="1"/>
  <c r="E220" i="13"/>
  <c r="E223" i="13"/>
  <c r="E226" i="13"/>
  <c r="E225" i="13" s="1"/>
  <c r="E231" i="13"/>
  <c r="E230" i="13" s="1"/>
  <c r="E229" i="13" s="1"/>
  <c r="E228" i="13" s="1"/>
  <c r="E234" i="13"/>
  <c r="E238" i="13"/>
  <c r="E237" i="13" s="1"/>
  <c r="E236" i="13" s="1"/>
  <c r="E239" i="13"/>
  <c r="E242" i="13"/>
  <c r="E207" i="13"/>
  <c r="E211" i="13"/>
  <c r="E206" i="13" s="1"/>
  <c r="E205" i="13" s="1"/>
  <c r="E204" i="13" s="1"/>
  <c r="E203" i="13" s="1"/>
  <c r="E213" i="13"/>
  <c r="E191" i="13"/>
  <c r="E190" i="13" s="1"/>
  <c r="E192" i="13"/>
  <c r="E196" i="13"/>
  <c r="E200" i="13"/>
  <c r="E150" i="13"/>
  <c r="E155" i="13"/>
  <c r="E149" i="13" s="1"/>
  <c r="E148" i="13" s="1"/>
  <c r="E147" i="13" s="1"/>
  <c r="E161" i="13"/>
  <c r="E172" i="13"/>
  <c r="E170" i="13"/>
  <c r="E179" i="13"/>
  <c r="E180" i="13"/>
  <c r="E182" i="13"/>
  <c r="E183" i="13"/>
  <c r="E185" i="13"/>
  <c r="E186" i="13"/>
  <c r="E108" i="13"/>
  <c r="E115" i="13"/>
  <c r="E120" i="13"/>
  <c r="E126" i="13"/>
  <c r="E114" i="13" s="1"/>
  <c r="E135" i="13"/>
  <c r="E141" i="13"/>
  <c r="E142" i="13"/>
  <c r="E145" i="13"/>
  <c r="E104" i="13"/>
  <c r="E103" i="13" s="1"/>
  <c r="E102" i="13" s="1"/>
  <c r="E101" i="13" s="1"/>
  <c r="E105" i="13"/>
  <c r="E106" i="13"/>
  <c r="E88" i="13"/>
  <c r="E87" i="13" s="1"/>
  <c r="E86" i="13" s="1"/>
  <c r="E85" i="13" s="1"/>
  <c r="E84" i="13" s="1"/>
  <c r="E59" i="13" s="1"/>
  <c r="E90" i="13"/>
  <c r="E92" i="13"/>
  <c r="E95" i="13"/>
  <c r="E94" i="13" s="1"/>
  <c r="G7" i="13" l="1"/>
  <c r="F111" i="13"/>
  <c r="F110" i="13" s="1"/>
  <c r="G59" i="13"/>
  <c r="E216" i="13"/>
  <c r="F216" i="13"/>
  <c r="F59" i="13"/>
  <c r="G244" i="13"/>
  <c r="E82" i="13"/>
  <c r="E81" i="13" s="1"/>
  <c r="E80" i="13" s="1"/>
  <c r="E79" i="13" s="1"/>
  <c r="E78" i="13" s="1"/>
  <c r="E76" i="13"/>
  <c r="E75" i="13" s="1"/>
  <c r="E74" i="13" s="1"/>
  <c r="E73" i="13" s="1"/>
  <c r="E72" i="13" s="1"/>
  <c r="E70" i="13"/>
  <c r="E69" i="13" s="1"/>
  <c r="E68" i="13" s="1"/>
  <c r="E67" i="13" s="1"/>
  <c r="E63" i="13"/>
  <c r="E62" i="13" s="1"/>
  <c r="E61" i="13" s="1"/>
  <c r="E60" i="13" s="1"/>
  <c r="E64" i="13"/>
  <c r="E17" i="13"/>
  <c r="E49" i="13"/>
  <c r="E46" i="13" s="1"/>
  <c r="E45" i="13" s="1"/>
  <c r="E44" i="13" s="1"/>
  <c r="E43" i="13" s="1"/>
  <c r="E47" i="13"/>
  <c r="E41" i="13"/>
  <c r="E40" i="13" s="1"/>
  <c r="E34" i="13"/>
  <c r="E32" i="13"/>
  <c r="E23" i="13"/>
  <c r="E12" i="13"/>
  <c r="E11" i="13" s="1"/>
  <c r="E10" i="13" s="1"/>
  <c r="E9" i="13" s="1"/>
  <c r="E8" i="13" s="1"/>
  <c r="C6" i="11" l="1"/>
  <c r="C7" i="11"/>
  <c r="C7" i="8"/>
  <c r="C6" i="8" s="1"/>
  <c r="C10" i="8"/>
  <c r="C12" i="8"/>
  <c r="C15" i="8"/>
  <c r="C19" i="8"/>
  <c r="C22" i="8"/>
  <c r="C24" i="8"/>
  <c r="G47" i="3" l="1"/>
  <c r="G46" i="3" s="1"/>
  <c r="G45" i="3" s="1"/>
  <c r="G44" i="3" s="1"/>
  <c r="G51" i="3"/>
  <c r="G53" i="3"/>
  <c r="G57" i="3"/>
  <c r="G56" i="3" s="1"/>
  <c r="G62" i="3"/>
  <c r="G69" i="3"/>
  <c r="G79" i="3"/>
  <c r="G81" i="3"/>
  <c r="G88" i="3"/>
  <c r="G89" i="3"/>
  <c r="G93" i="3"/>
  <c r="G92" i="3" s="1"/>
  <c r="G95" i="3"/>
  <c r="G96" i="3"/>
  <c r="G101" i="3"/>
  <c r="G100" i="3" s="1"/>
  <c r="G103" i="3"/>
  <c r="G104" i="3"/>
  <c r="G105" i="3"/>
  <c r="G26" i="3"/>
  <c r="G27" i="3"/>
  <c r="G24" i="3"/>
  <c r="G23" i="3" s="1"/>
  <c r="G29" i="3"/>
  <c r="G30" i="3"/>
  <c r="G32" i="3"/>
  <c r="G34" i="3"/>
  <c r="G35" i="3"/>
  <c r="G21" i="3"/>
  <c r="G17" i="3"/>
  <c r="G13" i="3"/>
  <c r="G12" i="3" s="1"/>
  <c r="G11" i="3" s="1"/>
  <c r="G10" i="3" s="1"/>
  <c r="F57" i="13" l="1"/>
  <c r="F56" i="13" s="1"/>
  <c r="F55" i="13" s="1"/>
  <c r="F54" i="13" s="1"/>
  <c r="F53" i="13" s="1"/>
  <c r="F7" i="13" s="1"/>
  <c r="E57" i="13"/>
  <c r="E56" i="13" s="1"/>
  <c r="E55" i="13" s="1"/>
  <c r="E54" i="13" s="1"/>
  <c r="E53" i="13" s="1"/>
  <c r="E7" i="13" s="1"/>
  <c r="L29" i="3" l="1"/>
  <c r="J39" i="3"/>
  <c r="J38" i="3" s="1"/>
  <c r="J37" i="3" s="1"/>
  <c r="H37" i="3"/>
  <c r="L34" i="3" l="1"/>
  <c r="L12" i="3"/>
  <c r="L23" i="3"/>
  <c r="G108" i="3"/>
  <c r="G19" i="3"/>
  <c r="G39" i="3"/>
  <c r="G38" i="3" s="1"/>
  <c r="G37" i="3" s="1"/>
  <c r="G15" i="3"/>
  <c r="L26" i="3" l="1"/>
  <c r="L11" i="3" l="1"/>
  <c r="L10" i="3" l="1"/>
  <c r="E144" i="13" l="1"/>
  <c r="E113" i="13" s="1"/>
  <c r="E112" i="13" s="1"/>
  <c r="E111" i="13" s="1"/>
  <c r="E110" i="13" s="1"/>
  <c r="E194" i="13" l="1"/>
  <c r="E193" i="13" s="1"/>
</calcChain>
</file>

<file path=xl/sharedStrings.xml><?xml version="1.0" encoding="utf-8"?>
<sst xmlns="http://schemas.openxmlformats.org/spreadsheetml/2006/main" count="555" uniqueCount="268">
  <si>
    <t>PRIHODI UKUPNO</t>
  </si>
  <si>
    <t>RASHODI UKUPNO</t>
  </si>
  <si>
    <t>Prihodi poslovanja</t>
  </si>
  <si>
    <t>Prihodi od prodaje nefinancijske imovine</t>
  </si>
  <si>
    <t>Rashodi poslovanja</t>
  </si>
  <si>
    <t>Rashodi za zaposlene</t>
  </si>
  <si>
    <t>Rashodi za nabavu nefinancijske imovine</t>
  </si>
  <si>
    <t>BROJČANA OZNAKA I NAZIV</t>
  </si>
  <si>
    <t>UKUPNI RASHODI</t>
  </si>
  <si>
    <t>Primici od financijske imovine i zaduživanja</t>
  </si>
  <si>
    <t>Izdaci za financijsku imovinu i otplate zajmova</t>
  </si>
  <si>
    <t>II. POSEBNI DIO</t>
  </si>
  <si>
    <t>I. OPĆI DIO</t>
  </si>
  <si>
    <t>Materijalni rashodi</t>
  </si>
  <si>
    <t>Primici od zaduživanja</t>
  </si>
  <si>
    <t>Izdaci za otplatu glavnice primljenih kredita i zajmova</t>
  </si>
  <si>
    <t>…</t>
  </si>
  <si>
    <t>INDEKS</t>
  </si>
  <si>
    <t>6=5/2*100</t>
  </si>
  <si>
    <t>7=5/4*100</t>
  </si>
  <si>
    <t>UKUPNI PRIHODI</t>
  </si>
  <si>
    <t>Pomoći iz inozemstva i od subjekata unutar općeg proračuna</t>
  </si>
  <si>
    <t xml:space="preserve"> Prihodi od prodaje proizvoda i robe te pruženih usluga i prihodi od donacija</t>
  </si>
  <si>
    <t>Prihodi od prodaje proizvoda i robe te pruženih usluga</t>
  </si>
  <si>
    <t>….</t>
  </si>
  <si>
    <t>Prihodi od prodaje proizvedene dugotrajne imovine</t>
  </si>
  <si>
    <t>Prihodi od prodaje građevinskih objekata</t>
  </si>
  <si>
    <t>Stambeni objekti</t>
  </si>
  <si>
    <t>Plaće (Bruto)</t>
  </si>
  <si>
    <t>Plaće za redovan rad</t>
  </si>
  <si>
    <t>Naknade troškova zaposlenima</t>
  </si>
  <si>
    <t>Službena putovanja</t>
  </si>
  <si>
    <t>31 Vlastiti prihodi</t>
  </si>
  <si>
    <t>3 Vlastiti prihodi</t>
  </si>
  <si>
    <t>21 Doprinosi za mirovinsko osiguranje</t>
  </si>
  <si>
    <t>2 Doprinosi</t>
  </si>
  <si>
    <t>12 Sredstva učešća za pomoći</t>
  </si>
  <si>
    <t>11 Opći prihodi i primici</t>
  </si>
  <si>
    <t>1 Opći prihodi i primici</t>
  </si>
  <si>
    <t>UKUPNO RASHODI</t>
  </si>
  <si>
    <t xml:space="preserve">UKUPNO PRIHODI </t>
  </si>
  <si>
    <t xml:space="preserve">IZVJEŠTAJ RAČUNA FINANCIRANJA PREMA EKONOMSKOJ KLASIFIKACIJI </t>
  </si>
  <si>
    <t>Primljeni krediti i zajmovi od međunarodnih organizacija, institucija i tijela EU te inozemnih vlada</t>
  </si>
  <si>
    <t>Primljeni zajmovi od međunarodnih organizacija</t>
  </si>
  <si>
    <t>Otplata glavnice primljenih kredita i zajmova od međunarodnih organizacija, institucija i tijela EU te inozemnih vlada</t>
  </si>
  <si>
    <t>Otplata glavnice primljenih zajmova od međunarodnih organizacija</t>
  </si>
  <si>
    <t>IZVJEŠTAJ RAČUNA FINANCIRANJA PREMA IZVORIMA FINANCIRANJA</t>
  </si>
  <si>
    <t>UKUPNO PRIMICI</t>
  </si>
  <si>
    <t xml:space="preserve">UKUPNO IZDACI </t>
  </si>
  <si>
    <t>INDEKS**</t>
  </si>
  <si>
    <t>6 PRIHODI POSLOVANJA</t>
  </si>
  <si>
    <t>3 RASHODI  POSLOVANJA</t>
  </si>
  <si>
    <t>4 RASHODI ZA NABAVU NEFINANCIJSKE IMOVINE</t>
  </si>
  <si>
    <t>8 PRIMICI OD FINANCIJSKE IMOVINE I ZADUŽIVANJA</t>
  </si>
  <si>
    <t>5 IZDACI ZA FINANCIJSKU IMOVINU I OTPLATE ZAJMOVA</t>
  </si>
  <si>
    <t>7 PRIHODI OD PRODAJE NEFINANCIJSKE IMOVINE</t>
  </si>
  <si>
    <t>RAZLIKA PRIMITAKA I IZDATAKA</t>
  </si>
  <si>
    <t>SAŽETAK  RAČUNA PRIHODA I RASHODA</t>
  </si>
  <si>
    <t>RAZLIKA - VIŠAK MANJAK</t>
  </si>
  <si>
    <t>SAŽETAK RAČUNA FINANCIRANJA</t>
  </si>
  <si>
    <t>PRENESENI VIŠAK/MANJAK IZ PRETHODNE GODINE</t>
  </si>
  <si>
    <t>PRIJENOS  VIŠKA/MANJKA U SLJEDEĆE RAZDOBLJE</t>
  </si>
  <si>
    <t xml:space="preserve"> RAČUN PRIHODA I RASHODA </t>
  </si>
  <si>
    <t xml:space="preserve"> RAČUN FINANCIRANJA</t>
  </si>
  <si>
    <t>SAŽETAK  RAČUNA PRIHODA I RASHODA I  RAČUNA FINANCIRANJA  može sadržavati i dodatne podatke.</t>
  </si>
  <si>
    <t>Napomena:  Iznosi u stupcu "OSTVARENJE/IZVRŠENJE 1.-12. 2022." preračunavaju se iz kuna u eure prema fiksnom tečaju konverzije (1 EUR=7,53450 kuna) i po pravilima za preračunavanje i zaokruživanje.</t>
  </si>
  <si>
    <t xml:space="preserve">* Opći i posebni dio polugodišnjeg izvještaja o izvršenju proračuna sadrži samo izvorni plan ako od donošenja proračuna nije bilo izmjena i dopuna niti izvršenih preraspodjela odnosno izvorni plan i tekući plan ako je od donošenja proračuna bilo naknadno izvršenih preraspodjela.  
Opći i posebni dio godinjeg izvještaja o izvršenju proračuna sadrži rebalans ako je od donošenja proračuna bilo izmjena i dopuna, odnosno rebalans i tekući plan ako je od izmjena i dopuna proračuna bilo naknadno izvršenih preraspodjela. </t>
  </si>
  <si>
    <t xml:space="preserve">** AKO Opći i Posebni dio godišnjeg izvještaja ne sadrži "TEKUĆI PLAN 2023.", "INDEKS"("OSTVARENJE/IZVRŠENJE 1.-12.2023."/"TEKUĆI PLAN 2023.") iskazuje se kao "OSTVARENJE/IZVRŠENJE 1.-12.2023."/"IZVORNI PLAN 2023." ODNOSNO "REBALANS 2023." </t>
  </si>
  <si>
    <t>Tekuće pomoći proračunu iz drugih proračuna</t>
  </si>
  <si>
    <t>Pomoć proračunama iz drugih proračuna</t>
  </si>
  <si>
    <t>Pomoći od izvanproračunskih korisnika</t>
  </si>
  <si>
    <t>Terkuće pomoći od izvanproračunskih korisnika</t>
  </si>
  <si>
    <t>Pomoć proračunskim korisnicima iz proračuna koji im nije nadležan</t>
  </si>
  <si>
    <t>Tekuće pomoći proračunskim korisnicima iz proračuna koji im nije nadležan</t>
  </si>
  <si>
    <t>Pomoći temeljem prijenosa EU sredstava</t>
  </si>
  <si>
    <t>Tokuće pomoći temeljem prinosa EU sredstava</t>
  </si>
  <si>
    <t>Prihodi od imovine</t>
  </si>
  <si>
    <t>Prihodi od financijske imovine</t>
  </si>
  <si>
    <t>kamate na oročena sredstva i depozite po viđenju</t>
  </si>
  <si>
    <t xml:space="preserve">Prihodi po posebnim propisima </t>
  </si>
  <si>
    <t>Ostali nespomenuti prihodi</t>
  </si>
  <si>
    <t>Prihodi od pruženih usluga</t>
  </si>
  <si>
    <t>Donacije od pravnih i fizičkih osoba izvan općeg proračuna i povrat donacija po protestiranim jamstvima</t>
  </si>
  <si>
    <t>Tekuće donacije</t>
  </si>
  <si>
    <t>Prihodi iz nadležnog proračuna i od HZZO-a temeljem ugovornih obveza</t>
  </si>
  <si>
    <t>Prihodi iz nadležnog proračuna za financiranje redovne djelatnosti proračunskih korisnika</t>
  </si>
  <si>
    <t>Prihodi iz nadležnog proračuna za financiranje rashoda poslovanja</t>
  </si>
  <si>
    <t>Plaće za prekovremeni rad</t>
  </si>
  <si>
    <t>Plaće za posebne uvjete rada</t>
  </si>
  <si>
    <t>Ostali rashodi za zaposlene</t>
  </si>
  <si>
    <t>Doprinosi rashodi za zaposlene</t>
  </si>
  <si>
    <t>Doprinosi za obvezno zdravstveno osiguranje</t>
  </si>
  <si>
    <t>Doprinos za obvezno osiguranje u slučaju nazaposlenosti</t>
  </si>
  <si>
    <t>Stručno usavršavanje zaposlenika</t>
  </si>
  <si>
    <t>Ostale naknade troškova zaposlenima</t>
  </si>
  <si>
    <t>Rashodi za materijal i energiju</t>
  </si>
  <si>
    <t>Uredski materijal i ostali materijalni rashodi</t>
  </si>
  <si>
    <t>Materijal i sirovine</t>
  </si>
  <si>
    <t>Energija</t>
  </si>
  <si>
    <t>Materijal i dijelovi za tekuće i investicijsko održavanje</t>
  </si>
  <si>
    <t>Sitan inventar i auto gume</t>
  </si>
  <si>
    <t>Rashodi za usluge</t>
  </si>
  <si>
    <t>Usluge telefona, pošte i prijvoza</t>
  </si>
  <si>
    <t>Slubena, radna i zaštitna odjeća i obuća</t>
  </si>
  <si>
    <t>Usluge tekućeg i investicijskog održavanja</t>
  </si>
  <si>
    <t>Usluga promidžbe i informiranja</t>
  </si>
  <si>
    <t>Komunalne usluge</t>
  </si>
  <si>
    <t>Zakupnine i najamnine</t>
  </si>
  <si>
    <t>Zdravstvene i veterinarske usluge</t>
  </si>
  <si>
    <t>Intelektualne i osobne usluge</t>
  </si>
  <si>
    <t>Računalne usluge</t>
  </si>
  <si>
    <t>Ostale usluge</t>
  </si>
  <si>
    <t>Ostali nespomenuti rashodi poslovanja</t>
  </si>
  <si>
    <t>Premije osiguranja</t>
  </si>
  <si>
    <t>Reprezentacija</t>
  </si>
  <si>
    <t>Članarine i norme</t>
  </si>
  <si>
    <t>Pristojbe i naknade</t>
  </si>
  <si>
    <t>Troškovi sudskih postupaka</t>
  </si>
  <si>
    <t>Financijski rashodi</t>
  </si>
  <si>
    <t>Ostali financijski rashodi</t>
  </si>
  <si>
    <t>Bankarske usluge i usluge platnog prometa</t>
  </si>
  <si>
    <t>Zatezne kamate</t>
  </si>
  <si>
    <t>Naknade građanima i kućanstvima na temelju osiguranja i druge naknade</t>
  </si>
  <si>
    <t>Ostale naknade građanima i kućanstvima iz proračuna</t>
  </si>
  <si>
    <t>Nagrade građanima i kućanstvima u naravi</t>
  </si>
  <si>
    <t>Nagrade građanima i kućanstvima u novcu</t>
  </si>
  <si>
    <t>Nagrade građanima i kućanstvima iz EU sredstava</t>
  </si>
  <si>
    <t xml:space="preserve">Ostali rashodi </t>
  </si>
  <si>
    <t>Tekuće donacije u naravi</t>
  </si>
  <si>
    <t>Rashodi za nabavu proizvedene dugotrajne imovine</t>
  </si>
  <si>
    <t>Postrojenja i oprema</t>
  </si>
  <si>
    <t>Uredska oprema i namještaj</t>
  </si>
  <si>
    <t>Komunikacijska oprema</t>
  </si>
  <si>
    <t>Knjige, umjetnička djela i ostale izložbene vrijednosti</t>
  </si>
  <si>
    <t xml:space="preserve">Knjige   </t>
  </si>
  <si>
    <t>5 Pomoći</t>
  </si>
  <si>
    <t>6 Donacije</t>
  </si>
  <si>
    <t>09 Obrazovanje</t>
  </si>
  <si>
    <t>092 Srednjoškolsko obrazovanje</t>
  </si>
  <si>
    <t>098 Dodatne usluge u obrazovanju</t>
  </si>
  <si>
    <t>Šifra</t>
  </si>
  <si>
    <t xml:space="preserve">Naziv </t>
  </si>
  <si>
    <t>Indeks 5=4/3*100</t>
  </si>
  <si>
    <t>PROGRAM 1003</t>
  </si>
  <si>
    <t>Minimalni standard u srednjem školstvu - materijalni i financijski rashodi</t>
  </si>
  <si>
    <t>Aktivnost A100001</t>
  </si>
  <si>
    <t>Izvor financiranja 4.2.</t>
  </si>
  <si>
    <t>Decentralizirana sredstva</t>
  </si>
  <si>
    <t>Aktivnost A100002</t>
  </si>
  <si>
    <t>Tekuće i nvesticijsko održavanje</t>
  </si>
  <si>
    <t>Aktivnost A 100003</t>
  </si>
  <si>
    <t>Energenti</t>
  </si>
  <si>
    <t>Izvor financiranja 1.1.</t>
  </si>
  <si>
    <t>Opći prihodi i primici</t>
  </si>
  <si>
    <t>PROGRAM 1001</t>
  </si>
  <si>
    <t>Pojačani standard u školstvu</t>
  </si>
  <si>
    <t>Aktivnost T100003</t>
  </si>
  <si>
    <t>Župnanijska natjecanja  SŠ</t>
  </si>
  <si>
    <t>Izvor financiraja</t>
  </si>
  <si>
    <t>Izvori za posebne namjene</t>
  </si>
  <si>
    <t>Aktivnost T100002</t>
  </si>
  <si>
    <t xml:space="preserve">Županijska stručna vijeća </t>
  </si>
  <si>
    <t>Tekući projekt T 100040</t>
  </si>
  <si>
    <t>Stručno usavršavanje djelatnika u školsltvu</t>
  </si>
  <si>
    <t>Tekući projekt T 100041</t>
  </si>
  <si>
    <t>E-TEHNIČAR</t>
  </si>
  <si>
    <t>Tekući projekt T 100055</t>
  </si>
  <si>
    <t>PROGRAM 1002</t>
  </si>
  <si>
    <t>Kapitalno ulaganje</t>
  </si>
  <si>
    <t>Tekuči projekt T 100016</t>
  </si>
  <si>
    <t>Knjige za školsku knjižnicu</t>
  </si>
  <si>
    <t>Rashodi za nabavu proizvede. imo.</t>
  </si>
  <si>
    <t>IZVAN ŽUPANIJSKI PRORAČUN</t>
  </si>
  <si>
    <t>Izvor financiranja 3.4.</t>
  </si>
  <si>
    <t>Vlastiti prihodi SŠ</t>
  </si>
  <si>
    <t>Ostali rashodi</t>
  </si>
  <si>
    <t>Izvor financiranja 5.L.</t>
  </si>
  <si>
    <t>Pomoći</t>
  </si>
  <si>
    <t>Pomoći dane unutar općeg proračuna</t>
  </si>
  <si>
    <t>Naknada građanima i kućanstvima</t>
  </si>
  <si>
    <t>Izvor financiranja 6.4.</t>
  </si>
  <si>
    <t>Donacije</t>
  </si>
  <si>
    <t xml:space="preserve">Tekuće pomoći temeljem prijenosa EU </t>
  </si>
  <si>
    <t>Administrativno, tehničko i stručno osoblje</t>
  </si>
  <si>
    <t>Tekući</t>
  </si>
  <si>
    <t xml:space="preserve">projekt </t>
  </si>
  <si>
    <t>T100009</t>
  </si>
  <si>
    <t>Oprema škole</t>
  </si>
  <si>
    <t>Rashodi za nabavu dugotrajne imovine</t>
  </si>
  <si>
    <t>rashodi za dodtna ulaganja na nefinancijskoj imovini</t>
  </si>
  <si>
    <t>T100011</t>
  </si>
  <si>
    <t>Tekuće i investicijsko održavanje</t>
  </si>
  <si>
    <t>Donocije</t>
  </si>
  <si>
    <t>1.1. Opći prihodi i primici</t>
  </si>
  <si>
    <t>4.2. Decentralizirana sredstva</t>
  </si>
  <si>
    <t>3.4. Vlastiti prihodi</t>
  </si>
  <si>
    <t>5.L. Ostale pomoći</t>
  </si>
  <si>
    <t>5.L. Pomoći unutar općeg proračuna</t>
  </si>
  <si>
    <t>6.4. Donacije</t>
  </si>
  <si>
    <t>Naknade troškova osobama izvan radnog odnosa</t>
  </si>
  <si>
    <t>Pomoći dane u inozemstvo i unutar općeg proračuna</t>
  </si>
  <si>
    <t>Naknada z prijevoz djelatnika</t>
  </si>
  <si>
    <t>Stručno usavršavanje</t>
  </si>
  <si>
    <t>Ostale naknade zaposlenima</t>
  </si>
  <si>
    <t>Rashod za materijal i energiju</t>
  </si>
  <si>
    <t>Uredski materijal</t>
  </si>
  <si>
    <t>Sitan inventar</t>
  </si>
  <si>
    <t>Službena radna i zaštitna odjeća i obuća</t>
  </si>
  <si>
    <t>Usluge telefona i pošte</t>
  </si>
  <si>
    <t>Usluge promidžbe i informiranja</t>
  </si>
  <si>
    <t>Zakupnjine i najam</t>
  </si>
  <si>
    <t>Zdravstvene usluge</t>
  </si>
  <si>
    <t>Intelektualne usluge</t>
  </si>
  <si>
    <t>Naknada troškova osoba izvan radnog osnosa</t>
  </si>
  <si>
    <t>Članarine</t>
  </si>
  <si>
    <t>Usluge tekućeg i inve. održavanja</t>
  </si>
  <si>
    <t>Naknade za rad preds. i izvr. tij.</t>
  </si>
  <si>
    <t>Doprinosi na plaće</t>
  </si>
  <si>
    <t>Doprinos za obvezno zdravst. osi.</t>
  </si>
  <si>
    <t>Službeni put dnevnice RH</t>
  </si>
  <si>
    <t>Naknada za prijevoz za rad na terenu i odvojeni život</t>
  </si>
  <si>
    <t xml:space="preserve">Knjige    </t>
  </si>
  <si>
    <t>Naknada troškova zaposlenima</t>
  </si>
  <si>
    <t>Ostale naknade troškova zaposleni.</t>
  </si>
  <si>
    <t>Uredski materijal i ostali ma. ras.</t>
  </si>
  <si>
    <t>Službena, radna i zaštitna odjeća i obuća</t>
  </si>
  <si>
    <t>Usluge telefona, pošte i prijevoza</t>
  </si>
  <si>
    <t>Ostali financiski rashodi</t>
  </si>
  <si>
    <t>Slućbena putovanja</t>
  </si>
  <si>
    <t>Naknade za prijevoz</t>
  </si>
  <si>
    <t>Ostali rshodi za zaposlene</t>
  </si>
  <si>
    <t>Doprinos za ZO u slučaju nezaposle.</t>
  </si>
  <si>
    <t>Knjige i umjetnička djela</t>
  </si>
  <si>
    <t>Knjige</t>
  </si>
  <si>
    <t>Dodatna ulaganja na građevinskim ogjektima</t>
  </si>
  <si>
    <t>Usuge tekućeg i investicijskog održavanja</t>
  </si>
  <si>
    <t>Naknade grašanima i kućanstvima iz EU sredstava</t>
  </si>
  <si>
    <t>Naknade građanima i kućanstvima u novciu</t>
  </si>
  <si>
    <t>Naknade građanima i kućanstvima u naravi</t>
  </si>
  <si>
    <t>IZVJEŠTAJ O PRIHODIMA I RASHODIMA PREMA IZVORIMA FINANCIRANJA ZA RAZDOBLJER 1.1. - 30.6.2024. GOD. EKONOMSKA, TRGOVAČKA I UGOSTITELJSKA ŠKOLA, SAMOBOR</t>
  </si>
  <si>
    <t>IZVJEŠTAJ O RASHODIMA PREMA FUNKCIJSKOJ KLASIFIKACIJI  ZA RAZDOBLJE 1.1. - 30.6.2024. GOD.  EKONOMSKA, TRGOVAČKA I UGOSTITELJSKA ŠKILA, SAMOBOR</t>
  </si>
  <si>
    <t xml:space="preserve">OSTVARENJE/IZVRŠENJE 
1.-6.2023. </t>
  </si>
  <si>
    <t>IZVORNI PLAN ILI REBALANS 2024.*</t>
  </si>
  <si>
    <t xml:space="preserve">OSTVARENJE/IZVRŠENJE 
1.-6.2024. </t>
  </si>
  <si>
    <t xml:space="preserve">IZVRŠENJE 
1.-6.2024. </t>
  </si>
  <si>
    <t>TEKUĆI PLAN 2024.**</t>
  </si>
  <si>
    <t>Prijenos između proračunskih korisnika istog prora.</t>
  </si>
  <si>
    <t>Tekući prijenosi između prora. koris. istog proračuna</t>
  </si>
  <si>
    <t>Prijenosi između proračunskih korisnika isto. proraču.</t>
  </si>
  <si>
    <t>Tekući prijenosi između prora. korisnika isto. prora.</t>
  </si>
  <si>
    <t>1.1.</t>
  </si>
  <si>
    <t xml:space="preserve">SAŽETAK  RAČUNA PRIHODA I RASHODA I  RAČUNA FINANCIRANJA </t>
  </si>
  <si>
    <t>IZVRŠENJE FINANCIJSKOG PLANA EKONOMSKE, TRGOVAČKE I UGOSTITELJSKE ŠKOLE, SAMOBOR 
ZA RAZDOBLJE 1.1. - 30.6.2025. GODINU</t>
  </si>
  <si>
    <t>Izvorni plan / rebalans 2025.</t>
  </si>
  <si>
    <t>Tekući plan 2025.</t>
  </si>
  <si>
    <t>Izvršenje 1. -6.2025.</t>
  </si>
  <si>
    <t>IZVJEŠTAJ O IZVRŠENJU FINANCIJSKOG PLANA EKONOMSKE, TRGOVAČKE I UGOSTITELJSKA ŠKOLE, SAMOBOR ZA RAZDOBLJE 1.1. - 30.6. 2025. GOD.</t>
  </si>
  <si>
    <t>IZVORNI PLAN / REBALANS 2025.*</t>
  </si>
  <si>
    <t>TEKUĆI PLAN 2025.*</t>
  </si>
  <si>
    <t xml:space="preserve">OSTVARENJE/IZVRŠENJE 
1.-6.2025. </t>
  </si>
  <si>
    <t>IZVJEŠTAJ O PRIHODIMA I RASHODIMA PREMA EKONOMSKOJ KLASIFIKACIJI, EKONOMSKA, TRGOVAČKA I UGOSTITELJSKA ŠKOLA, SAMOBOR, RAZDOBLJE 1.1. - 30.6.2025.</t>
  </si>
  <si>
    <t xml:space="preserve">OSTVARENJE/IZVRŠENJE 
1.6. - 30.06.2025. </t>
  </si>
  <si>
    <t xml:space="preserve">OSTVARENJE/IZVRŠENJE 
1.1.- 30.6.2024. </t>
  </si>
  <si>
    <t xml:space="preserve">OSTVARENJE/IZVRŠENJE 
1.1. - 30.6.2024. </t>
  </si>
  <si>
    <t>IZVORNI PLAN ILI REBALANS 2025.*</t>
  </si>
  <si>
    <t xml:space="preserve">IZVRŠENJE 
1.-6.2025. </t>
  </si>
  <si>
    <t>PRSTEN POTPORE VII</t>
  </si>
  <si>
    <t>Stručno osposobljavanje zaposleni.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</si>
</sst>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_k_n"/>
  </numFmts>
  <fonts count="22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4"/>
      <color indexed="8"/>
      <name val="Arial"/>
      <family val="2"/>
      <charset val="238"/>
    </font>
    <font>
      <b/>
      <sz val="12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12"/>
      <name val="Arial"/>
      <family val="2"/>
      <charset val="238"/>
    </font>
    <font>
      <sz val="12"/>
      <name val="Arial"/>
      <family val="2"/>
      <charset val="238"/>
    </font>
    <font>
      <sz val="10"/>
      <name val="Arial"/>
      <family val="2"/>
      <charset val="238"/>
    </font>
    <font>
      <i/>
      <sz val="10"/>
      <name val="Arial"/>
      <family val="2"/>
      <charset val="238"/>
    </font>
    <font>
      <b/>
      <sz val="10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8"/>
      <color indexed="8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i/>
      <sz val="10"/>
      <name val="Arial"/>
      <family val="2"/>
      <charset val="238"/>
    </font>
    <font>
      <b/>
      <sz val="9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b/>
      <i/>
      <sz val="10"/>
      <color indexed="8"/>
      <name val="Arial"/>
      <family val="2"/>
      <charset val="238"/>
    </font>
    <font>
      <b/>
      <sz val="10"/>
      <color rgb="FF00000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76">
    <xf numFmtId="0" fontId="0" fillId="0" borderId="0" xfId="0"/>
    <xf numFmtId="0" fontId="6" fillId="2" borderId="3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horizontal="center" vertical="center" wrapText="1"/>
    </xf>
    <xf numFmtId="0" fontId="3" fillId="0" borderId="0" xfId="0" applyNumberFormat="1" applyFont="1" applyFill="1" applyBorder="1" applyAlignment="1" applyProtection="1">
      <alignment vertical="center" wrapText="1"/>
    </xf>
    <xf numFmtId="3" fontId="3" fillId="2" borderId="3" xfId="0" applyNumberFormat="1" applyFont="1" applyFill="1" applyBorder="1" applyAlignment="1">
      <alignment horizontal="right"/>
    </xf>
    <xf numFmtId="3" fontId="3" fillId="2" borderId="3" xfId="0" applyNumberFormat="1" applyFont="1" applyFill="1" applyBorder="1" applyAlignment="1" applyProtection="1">
      <alignment horizontal="right" wrapText="1"/>
    </xf>
    <xf numFmtId="0" fontId="11" fillId="2" borderId="3" xfId="0" applyNumberFormat="1" applyFont="1" applyFill="1" applyBorder="1" applyAlignment="1" applyProtection="1">
      <alignment horizontal="left" vertical="center" wrapText="1"/>
    </xf>
    <xf numFmtId="0" fontId="9" fillId="2" borderId="3" xfId="0" quotePrefix="1" applyFont="1" applyFill="1" applyBorder="1" applyAlignment="1">
      <alignment horizontal="left" vertical="center"/>
    </xf>
    <xf numFmtId="0" fontId="10" fillId="2" borderId="3" xfId="0" quotePrefix="1" applyFont="1" applyFill="1" applyBorder="1" applyAlignment="1">
      <alignment horizontal="left" vertical="center"/>
    </xf>
    <xf numFmtId="0" fontId="11" fillId="2" borderId="3" xfId="0" applyFont="1" applyFill="1" applyBorder="1" applyAlignment="1">
      <alignment horizontal="left" vertical="center"/>
    </xf>
    <xf numFmtId="0" fontId="11" fillId="2" borderId="3" xfId="0" applyNumberFormat="1" applyFont="1" applyFill="1" applyBorder="1" applyAlignment="1" applyProtection="1">
      <alignment horizontal="left" vertical="center"/>
    </xf>
    <xf numFmtId="0" fontId="9" fillId="2" borderId="3" xfId="0" applyNumberFormat="1" applyFont="1" applyFill="1" applyBorder="1" applyAlignment="1" applyProtection="1">
      <alignment horizontal="left" vertical="center" wrapText="1"/>
    </xf>
    <xf numFmtId="0" fontId="9" fillId="2" borderId="3" xfId="0" applyFont="1" applyFill="1" applyBorder="1" applyAlignment="1">
      <alignment horizontal="left" vertical="center"/>
    </xf>
    <xf numFmtId="0" fontId="10" fillId="2" borderId="3" xfId="0" quotePrefix="1" applyFont="1" applyFill="1" applyBorder="1" applyAlignment="1">
      <alignment horizontal="left" vertical="center" wrapText="1"/>
    </xf>
    <xf numFmtId="0" fontId="7" fillId="0" borderId="0" xfId="0" quotePrefix="1" applyNumberFormat="1" applyFont="1" applyFill="1" applyBorder="1" applyAlignment="1" applyProtection="1">
      <alignment horizontal="left" wrapText="1"/>
    </xf>
    <xf numFmtId="0" fontId="8" fillId="0" borderId="0" xfId="0" applyNumberFormat="1" applyFont="1" applyFill="1" applyBorder="1" applyAlignment="1" applyProtection="1">
      <alignment wrapText="1"/>
    </xf>
    <xf numFmtId="3" fontId="5" fillId="0" borderId="0" xfId="0" applyNumberFormat="1" applyFont="1" applyBorder="1" applyAlignment="1">
      <alignment horizontal="right"/>
    </xf>
    <xf numFmtId="0" fontId="2" fillId="0" borderId="0" xfId="0" applyNumberFormat="1" applyFont="1" applyFill="1" applyBorder="1" applyAlignment="1" applyProtection="1">
      <alignment horizontal="center" vertical="center" wrapText="1"/>
    </xf>
    <xf numFmtId="0" fontId="11" fillId="3" borderId="1" xfId="0" applyFont="1" applyFill="1" applyBorder="1" applyAlignment="1">
      <alignment horizontal="left" vertical="center"/>
    </xf>
    <xf numFmtId="0" fontId="11" fillId="2" borderId="3" xfId="0" applyNumberFormat="1" applyFont="1" applyFill="1" applyBorder="1" applyAlignment="1" applyProtection="1">
      <alignment vertical="center" wrapText="1"/>
    </xf>
    <xf numFmtId="0" fontId="9" fillId="2" borderId="3" xfId="0" applyNumberFormat="1" applyFont="1" applyFill="1" applyBorder="1" applyAlignment="1" applyProtection="1">
      <alignment vertical="center" wrapText="1"/>
    </xf>
    <xf numFmtId="0" fontId="11" fillId="2" borderId="3" xfId="0" quotePrefix="1" applyFont="1" applyFill="1" applyBorder="1" applyAlignment="1">
      <alignment horizontal="left" vertical="center"/>
    </xf>
    <xf numFmtId="0" fontId="6" fillId="0" borderId="3" xfId="0" quotePrefix="1" applyNumberFormat="1" applyFont="1" applyFill="1" applyBorder="1" applyAlignment="1" applyProtection="1">
      <alignment horizontal="center" vertical="center" wrapText="1"/>
    </xf>
    <xf numFmtId="0" fontId="14" fillId="2" borderId="3" xfId="0" applyNumberFormat="1" applyFont="1" applyFill="1" applyBorder="1" applyAlignment="1" applyProtection="1">
      <alignment horizontal="center" vertical="center" wrapText="1"/>
    </xf>
    <xf numFmtId="0" fontId="14" fillId="0" borderId="3" xfId="0" quotePrefix="1" applyNumberFormat="1" applyFont="1" applyFill="1" applyBorder="1" applyAlignment="1" applyProtection="1">
      <alignment horizontal="center" vertical="center" wrapText="1"/>
    </xf>
    <xf numFmtId="0" fontId="15" fillId="0" borderId="0" xfId="0" applyFont="1"/>
    <xf numFmtId="0" fontId="0" fillId="0" borderId="3" xfId="0" applyBorder="1"/>
    <xf numFmtId="0" fontId="9" fillId="2" borderId="3" xfId="0" quotePrefix="1" applyFont="1" applyFill="1" applyBorder="1" applyAlignment="1">
      <alignment horizontal="left" vertical="center" wrapText="1"/>
    </xf>
    <xf numFmtId="0" fontId="10" fillId="2" borderId="3" xfId="0" applyNumberFormat="1" applyFont="1" applyFill="1" applyBorder="1" applyAlignment="1" applyProtection="1">
      <alignment horizontal="left" vertical="center" wrapText="1" indent="1"/>
    </xf>
    <xf numFmtId="0" fontId="10" fillId="2" borderId="3" xfId="0" applyFont="1" applyFill="1" applyBorder="1" applyAlignment="1">
      <alignment horizontal="left" vertical="center" indent="1"/>
    </xf>
    <xf numFmtId="0" fontId="10" fillId="2" borderId="3" xfId="0" quotePrefix="1" applyFont="1" applyFill="1" applyBorder="1" applyAlignment="1">
      <alignment horizontal="left" vertical="center" wrapText="1" indent="1"/>
    </xf>
    <xf numFmtId="0" fontId="10" fillId="2" borderId="3" xfId="0" applyFont="1" applyFill="1" applyBorder="1" applyAlignment="1">
      <alignment horizontal="left" vertical="center"/>
    </xf>
    <xf numFmtId="0" fontId="16" fillId="2" borderId="3" xfId="0" quotePrefix="1" applyFont="1" applyFill="1" applyBorder="1" applyAlignment="1">
      <alignment horizontal="left" vertical="center"/>
    </xf>
    <xf numFmtId="0" fontId="1" fillId="0" borderId="0" xfId="0" applyFont="1"/>
    <xf numFmtId="0" fontId="0" fillId="3" borderId="0" xfId="0" applyFill="1"/>
    <xf numFmtId="0" fontId="6" fillId="3" borderId="3" xfId="0" applyNumberFormat="1" applyFont="1" applyFill="1" applyBorder="1" applyAlignment="1" applyProtection="1">
      <alignment horizontal="center" vertical="center" wrapText="1"/>
    </xf>
    <xf numFmtId="0" fontId="6" fillId="3" borderId="4" xfId="0" applyNumberFormat="1" applyFont="1" applyFill="1" applyBorder="1" applyAlignment="1" applyProtection="1">
      <alignment horizontal="center" vertical="center" wrapText="1"/>
    </xf>
    <xf numFmtId="0" fontId="2" fillId="2" borderId="0" xfId="0" applyNumberFormat="1" applyFont="1" applyFill="1" applyBorder="1" applyAlignment="1" applyProtection="1">
      <alignment horizontal="center" vertical="center" wrapText="1"/>
    </xf>
    <xf numFmtId="0" fontId="0" fillId="2" borderId="0" xfId="0" applyFill="1"/>
    <xf numFmtId="0" fontId="3" fillId="2" borderId="0" xfId="0" applyNumberFormat="1" applyFont="1" applyFill="1" applyBorder="1" applyAlignment="1" applyProtection="1">
      <alignment vertical="center" wrapText="1"/>
    </xf>
    <xf numFmtId="0" fontId="12" fillId="2" borderId="0" xfId="0" applyFont="1" applyFill="1" applyAlignment="1">
      <alignment wrapText="1"/>
    </xf>
    <xf numFmtId="0" fontId="1" fillId="2" borderId="5" xfId="0" applyFont="1" applyFill="1" applyBorder="1" applyAlignment="1">
      <alignment horizontal="center" vertical="center"/>
    </xf>
    <xf numFmtId="0" fontId="13" fillId="2" borderId="5" xfId="0" applyFont="1" applyFill="1" applyBorder="1" applyAlignment="1">
      <alignment horizontal="right" vertical="center"/>
    </xf>
    <xf numFmtId="0" fontId="4" fillId="2" borderId="0" xfId="0" applyNumberFormat="1" applyFont="1" applyFill="1" applyBorder="1" applyAlignment="1" applyProtection="1">
      <alignment horizontal="center" vertical="center" wrapText="1"/>
    </xf>
    <xf numFmtId="0" fontId="8" fillId="2" borderId="0" xfId="0" applyNumberFormat="1" applyFont="1" applyFill="1" applyBorder="1" applyAlignment="1" applyProtection="1">
      <alignment wrapText="1"/>
    </xf>
    <xf numFmtId="3" fontId="5" fillId="2" borderId="0" xfId="0" applyNumberFormat="1" applyFont="1" applyFill="1" applyBorder="1" applyAlignment="1">
      <alignment horizontal="right"/>
    </xf>
    <xf numFmtId="164" fontId="3" fillId="2" borderId="3" xfId="0" applyNumberFormat="1" applyFont="1" applyFill="1" applyBorder="1" applyAlignment="1">
      <alignment horizontal="right"/>
    </xf>
    <xf numFmtId="164" fontId="0" fillId="0" borderId="3" xfId="0" applyNumberFormat="1" applyBorder="1"/>
    <xf numFmtId="164" fontId="6" fillId="2" borderId="3" xfId="0" applyNumberFormat="1" applyFont="1" applyFill="1" applyBorder="1" applyAlignment="1">
      <alignment horizontal="right"/>
    </xf>
    <xf numFmtId="164" fontId="1" fillId="0" borderId="3" xfId="0" applyNumberFormat="1" applyFont="1" applyBorder="1"/>
    <xf numFmtId="164" fontId="0" fillId="0" borderId="0" xfId="0" applyNumberFormat="1"/>
    <xf numFmtId="164" fontId="6" fillId="3" borderId="3" xfId="0" applyNumberFormat="1" applyFont="1" applyFill="1" applyBorder="1" applyAlignment="1" applyProtection="1">
      <alignment horizontal="center" vertical="center" wrapText="1"/>
    </xf>
    <xf numFmtId="164" fontId="3" fillId="2" borderId="3" xfId="0" applyNumberFormat="1" applyFont="1" applyFill="1" applyBorder="1" applyAlignment="1" applyProtection="1">
      <alignment horizontal="right" wrapText="1"/>
    </xf>
    <xf numFmtId="164" fontId="1" fillId="0" borderId="0" xfId="0" applyNumberFormat="1" applyFont="1"/>
    <xf numFmtId="3" fontId="6" fillId="3" borderId="3" xfId="0" applyNumberFormat="1" applyFont="1" applyFill="1" applyBorder="1" applyAlignment="1" applyProtection="1">
      <alignment horizontal="center" vertical="center" wrapText="1"/>
    </xf>
    <xf numFmtId="0" fontId="11" fillId="2" borderId="3" xfId="0" quotePrefix="1" applyFont="1" applyFill="1" applyBorder="1" applyAlignment="1">
      <alignment horizontal="left" vertical="center" wrapText="1"/>
    </xf>
    <xf numFmtId="164" fontId="6" fillId="2" borderId="3" xfId="0" applyNumberFormat="1" applyFont="1" applyFill="1" applyBorder="1" applyAlignment="1" applyProtection="1">
      <alignment horizontal="right" wrapText="1"/>
    </xf>
    <xf numFmtId="0" fontId="7" fillId="2" borderId="0" xfId="0" quotePrefix="1" applyNumberFormat="1" applyFont="1" applyFill="1" applyBorder="1" applyAlignment="1" applyProtection="1">
      <alignment horizontal="left" wrapText="1"/>
    </xf>
    <xf numFmtId="0" fontId="11" fillId="0" borderId="0" xfId="0" applyNumberFormat="1" applyFont="1" applyFill="1" applyBorder="1" applyAlignment="1" applyProtection="1">
      <alignment horizontal="left" vertical="top" wrapText="1"/>
    </xf>
    <xf numFmtId="0" fontId="9" fillId="3" borderId="2" xfId="0" applyNumberFormat="1" applyFont="1" applyFill="1" applyBorder="1" applyAlignment="1" applyProtection="1">
      <alignment vertical="center"/>
    </xf>
    <xf numFmtId="0" fontId="5" fillId="2" borderId="0" xfId="0" applyNumberFormat="1" applyFont="1" applyFill="1" applyBorder="1" applyAlignment="1" applyProtection="1">
      <alignment horizontal="center" vertical="center" wrapText="1"/>
    </xf>
    <xf numFmtId="0" fontId="3" fillId="2" borderId="2" xfId="0" applyNumberFormat="1" applyFont="1" applyFill="1" applyBorder="1" applyAlignment="1" applyProtection="1">
      <alignment horizontal="left" vertical="center" wrapText="1"/>
    </xf>
    <xf numFmtId="0" fontId="3" fillId="2" borderId="4" xfId="0" applyNumberFormat="1" applyFont="1" applyFill="1" applyBorder="1" applyAlignment="1" applyProtection="1">
      <alignment horizontal="left" vertical="center" wrapText="1"/>
    </xf>
    <xf numFmtId="0" fontId="6" fillId="4" borderId="4" xfId="0" applyNumberFormat="1" applyFont="1" applyFill="1" applyBorder="1" applyAlignment="1" applyProtection="1">
      <alignment horizontal="center" vertical="center" wrapText="1"/>
    </xf>
    <xf numFmtId="0" fontId="6" fillId="4" borderId="3" xfId="0" applyNumberFormat="1" applyFont="1" applyFill="1" applyBorder="1" applyAlignment="1" applyProtection="1">
      <alignment horizontal="center" vertical="center" wrapText="1"/>
    </xf>
    <xf numFmtId="0" fontId="6" fillId="2" borderId="4" xfId="0" applyNumberFormat="1" applyFont="1" applyFill="1" applyBorder="1" applyAlignment="1" applyProtection="1">
      <alignment horizontal="left" vertical="center" wrapText="1"/>
    </xf>
    <xf numFmtId="164" fontId="6" fillId="2" borderId="4" xfId="0" applyNumberFormat="1" applyFont="1" applyFill="1" applyBorder="1" applyAlignment="1">
      <alignment horizontal="right"/>
    </xf>
    <xf numFmtId="0" fontId="20" fillId="2" borderId="4" xfId="0" applyNumberFormat="1" applyFont="1" applyFill="1" applyBorder="1" applyAlignment="1" applyProtection="1">
      <alignment horizontal="left" vertical="center" wrapText="1"/>
    </xf>
    <xf numFmtId="0" fontId="21" fillId="2" borderId="4" xfId="0" applyNumberFormat="1" applyFont="1" applyFill="1" applyBorder="1" applyAlignment="1" applyProtection="1">
      <alignment horizontal="left" vertical="center" wrapText="1"/>
    </xf>
    <xf numFmtId="164" fontId="3" fillId="2" borderId="4" xfId="0" applyNumberFormat="1" applyFont="1" applyFill="1" applyBorder="1" applyAlignment="1">
      <alignment horizontal="right"/>
    </xf>
    <xf numFmtId="0" fontId="6" fillId="2" borderId="1" xfId="0" applyNumberFormat="1" applyFont="1" applyFill="1" applyBorder="1" applyAlignment="1" applyProtection="1">
      <alignment horizontal="left" vertical="center"/>
    </xf>
    <xf numFmtId="0" fontId="6" fillId="2" borderId="2" xfId="0" applyNumberFormat="1" applyFont="1" applyFill="1" applyBorder="1" applyAlignment="1" applyProtection="1">
      <alignment vertical="center"/>
    </xf>
    <xf numFmtId="0" fontId="6" fillId="2" borderId="4" xfId="0" applyNumberFormat="1" applyFont="1" applyFill="1" applyBorder="1" applyAlignment="1" applyProtection="1">
      <alignment vertical="center"/>
    </xf>
    <xf numFmtId="0" fontId="21" fillId="2" borderId="4" xfId="0" applyNumberFormat="1" applyFont="1" applyFill="1" applyBorder="1" applyAlignment="1" applyProtection="1">
      <alignment vertical="center" wrapText="1"/>
    </xf>
    <xf numFmtId="0" fontId="6" fillId="2" borderId="1" xfId="0" applyNumberFormat="1" applyFont="1" applyFill="1" applyBorder="1" applyAlignment="1" applyProtection="1">
      <alignment horizontal="left" vertical="center" wrapText="1"/>
    </xf>
    <xf numFmtId="0" fontId="6" fillId="2" borderId="2" xfId="0" applyNumberFormat="1" applyFont="1" applyFill="1" applyBorder="1" applyAlignment="1" applyProtection="1">
      <alignment horizontal="left" vertical="center" wrapText="1"/>
    </xf>
    <xf numFmtId="0" fontId="6" fillId="2" borderId="4" xfId="0" applyNumberFormat="1" applyFont="1" applyFill="1" applyBorder="1" applyAlignment="1" applyProtection="1">
      <alignment horizontal="left" vertical="center"/>
    </xf>
    <xf numFmtId="0" fontId="6" fillId="2" borderId="1" xfId="0" applyNumberFormat="1" applyFont="1" applyFill="1" applyBorder="1" applyAlignment="1" applyProtection="1">
      <alignment horizontal="left" vertical="center" indent="1"/>
    </xf>
    <xf numFmtId="0" fontId="6" fillId="2" borderId="2" xfId="0" applyNumberFormat="1" applyFont="1" applyFill="1" applyBorder="1" applyAlignment="1" applyProtection="1">
      <alignment horizontal="center" vertical="center"/>
    </xf>
    <xf numFmtId="0" fontId="6" fillId="2" borderId="4" xfId="0" applyNumberFormat="1" applyFont="1" applyFill="1" applyBorder="1" applyAlignment="1" applyProtection="1">
      <alignment horizontal="left" vertical="center" wrapText="1" indent="1"/>
    </xf>
    <xf numFmtId="0" fontId="6" fillId="2" borderId="1" xfId="0" applyNumberFormat="1" applyFont="1" applyFill="1" applyBorder="1" applyAlignment="1" applyProtection="1">
      <alignment horizontal="center" vertical="center" wrapText="1"/>
    </xf>
    <xf numFmtId="0" fontId="6" fillId="2" borderId="2" xfId="0" applyNumberFormat="1" applyFont="1" applyFill="1" applyBorder="1" applyAlignment="1" applyProtection="1">
      <alignment vertical="center" wrapText="1"/>
    </xf>
    <xf numFmtId="0" fontId="6" fillId="2" borderId="4" xfId="0" applyNumberFormat="1" applyFont="1" applyFill="1" applyBorder="1" applyAlignment="1" applyProtection="1">
      <alignment vertical="center" wrapText="1"/>
    </xf>
    <xf numFmtId="0" fontId="3" fillId="2" borderId="1" xfId="0" applyNumberFormat="1" applyFont="1" applyFill="1" applyBorder="1" applyAlignment="1" applyProtection="1">
      <alignment horizontal="center" vertical="center" wrapText="1"/>
    </xf>
    <xf numFmtId="164" fontId="6" fillId="3" borderId="3" xfId="0" applyNumberFormat="1" applyFont="1" applyFill="1" applyBorder="1" applyAlignment="1">
      <alignment horizontal="right"/>
    </xf>
    <xf numFmtId="164" fontId="6" fillId="0" borderId="3" xfId="0" applyNumberFormat="1" applyFont="1" applyFill="1" applyBorder="1" applyAlignment="1">
      <alignment horizontal="right"/>
    </xf>
    <xf numFmtId="164" fontId="6" fillId="0" borderId="3" xfId="0" applyNumberFormat="1" applyFont="1" applyBorder="1" applyAlignment="1">
      <alignment horizontal="right"/>
    </xf>
    <xf numFmtId="164" fontId="6" fillId="3" borderId="3" xfId="0" applyNumberFormat="1" applyFont="1" applyFill="1" applyBorder="1" applyAlignment="1" applyProtection="1">
      <alignment horizontal="right" wrapText="1"/>
    </xf>
    <xf numFmtId="164" fontId="4" fillId="2" borderId="0" xfId="0" applyNumberFormat="1" applyFont="1" applyFill="1" applyBorder="1" applyAlignment="1" applyProtection="1">
      <alignment horizontal="center" vertical="center" wrapText="1"/>
    </xf>
    <xf numFmtId="164" fontId="3" fillId="2" borderId="0" xfId="0" applyNumberFormat="1" applyFont="1" applyFill="1" applyBorder="1" applyAlignment="1" applyProtection="1"/>
    <xf numFmtId="164" fontId="6" fillId="0" borderId="3" xfId="0" quotePrefix="1" applyNumberFormat="1" applyFont="1" applyFill="1" applyBorder="1" applyAlignment="1" applyProtection="1">
      <alignment horizontal="center" vertical="center" wrapText="1"/>
    </xf>
    <xf numFmtId="164" fontId="6" fillId="2" borderId="3" xfId="0" applyNumberFormat="1" applyFont="1" applyFill="1" applyBorder="1" applyAlignment="1" applyProtection="1">
      <alignment horizontal="center" vertical="center" wrapText="1"/>
    </xf>
    <xf numFmtId="164" fontId="14" fillId="0" borderId="3" xfId="0" quotePrefix="1" applyNumberFormat="1" applyFont="1" applyFill="1" applyBorder="1" applyAlignment="1" applyProtection="1">
      <alignment horizontal="center" vertical="center" wrapText="1"/>
    </xf>
    <xf numFmtId="164" fontId="14" fillId="2" borderId="3" xfId="0" applyNumberFormat="1" applyFont="1" applyFill="1" applyBorder="1" applyAlignment="1" applyProtection="1">
      <alignment horizontal="center" vertical="center" wrapText="1"/>
    </xf>
    <xf numFmtId="0" fontId="6" fillId="2" borderId="1" xfId="0" applyNumberFormat="1" applyFont="1" applyFill="1" applyBorder="1" applyAlignment="1" applyProtection="1">
      <alignment horizontal="left" vertical="center" wrapText="1"/>
    </xf>
    <xf numFmtId="0" fontId="6" fillId="2" borderId="2" xfId="0" applyNumberFormat="1" applyFont="1" applyFill="1" applyBorder="1" applyAlignment="1" applyProtection="1">
      <alignment horizontal="left" vertical="center" wrapText="1"/>
    </xf>
    <xf numFmtId="0" fontId="6" fillId="2" borderId="4" xfId="0" applyNumberFormat="1" applyFont="1" applyFill="1" applyBorder="1" applyAlignment="1" applyProtection="1">
      <alignment horizontal="left" vertical="center" wrapText="1"/>
    </xf>
    <xf numFmtId="0" fontId="20" fillId="2" borderId="4" xfId="0" applyNumberFormat="1" applyFont="1" applyFill="1" applyBorder="1" applyAlignment="1" applyProtection="1">
      <alignment horizontal="left" vertical="center" wrapText="1"/>
    </xf>
    <xf numFmtId="0" fontId="6" fillId="2" borderId="4" xfId="0" applyNumberFormat="1" applyFont="1" applyFill="1" applyBorder="1" applyAlignment="1" applyProtection="1">
      <alignment horizontal="left" vertical="center" wrapText="1"/>
    </xf>
    <xf numFmtId="0" fontId="3" fillId="2" borderId="4" xfId="0" applyNumberFormat="1" applyFont="1" applyFill="1" applyBorder="1" applyAlignment="1" applyProtection="1">
      <alignment horizontal="left" vertical="center" wrapText="1"/>
    </xf>
    <xf numFmtId="0" fontId="3" fillId="2" borderId="1" xfId="0" applyNumberFormat="1" applyFont="1" applyFill="1" applyBorder="1" applyAlignment="1" applyProtection="1">
      <alignment horizontal="left" vertical="center" wrapText="1"/>
    </xf>
    <xf numFmtId="0" fontId="6" fillId="2" borderId="4" xfId="0" applyNumberFormat="1" applyFont="1" applyFill="1" applyBorder="1" applyAlignment="1" applyProtection="1">
      <alignment horizontal="left" vertical="center" wrapText="1"/>
    </xf>
    <xf numFmtId="0" fontId="3" fillId="2" borderId="4" xfId="0" applyNumberFormat="1" applyFont="1" applyFill="1" applyBorder="1" applyAlignment="1" applyProtection="1">
      <alignment horizontal="left" vertical="center" wrapText="1"/>
    </xf>
    <xf numFmtId="0" fontId="3" fillId="2" borderId="1" xfId="0" applyNumberFormat="1" applyFont="1" applyFill="1" applyBorder="1" applyAlignment="1" applyProtection="1">
      <alignment horizontal="left" vertical="center" wrapText="1"/>
    </xf>
    <xf numFmtId="0" fontId="3" fillId="2" borderId="2" xfId="0" applyNumberFormat="1" applyFont="1" applyFill="1" applyBorder="1" applyAlignment="1" applyProtection="1">
      <alignment horizontal="left" vertical="center" wrapText="1"/>
    </xf>
    <xf numFmtId="0" fontId="3" fillId="2" borderId="4" xfId="0" applyNumberFormat="1" applyFont="1" applyFill="1" applyBorder="1" applyAlignment="1" applyProtection="1">
      <alignment horizontal="left" vertical="center" wrapText="1"/>
    </xf>
    <xf numFmtId="0" fontId="6" fillId="2" borderId="1" xfId="0" applyNumberFormat="1" applyFont="1" applyFill="1" applyBorder="1" applyAlignment="1" applyProtection="1">
      <alignment horizontal="left" vertical="center" wrapText="1"/>
    </xf>
    <xf numFmtId="0" fontId="6" fillId="2" borderId="2" xfId="0" applyNumberFormat="1" applyFont="1" applyFill="1" applyBorder="1" applyAlignment="1" applyProtection="1">
      <alignment horizontal="left" vertical="center" wrapText="1"/>
    </xf>
    <xf numFmtId="0" fontId="6" fillId="2" borderId="4" xfId="0" applyNumberFormat="1" applyFont="1" applyFill="1" applyBorder="1" applyAlignment="1" applyProtection="1">
      <alignment horizontal="left" vertical="center" wrapText="1"/>
    </xf>
    <xf numFmtId="0" fontId="6" fillId="2" borderId="4" xfId="0" applyNumberFormat="1" applyFont="1" applyFill="1" applyBorder="1" applyAlignment="1" applyProtection="1">
      <alignment horizontal="left" vertical="center" wrapText="1"/>
    </xf>
    <xf numFmtId="0" fontId="3" fillId="2" borderId="1" xfId="0" applyNumberFormat="1" applyFont="1" applyFill="1" applyBorder="1" applyAlignment="1" applyProtection="1">
      <alignment horizontal="left" vertical="center" wrapText="1"/>
    </xf>
    <xf numFmtId="0" fontId="3" fillId="2" borderId="2" xfId="0" applyNumberFormat="1" applyFont="1" applyFill="1" applyBorder="1" applyAlignment="1" applyProtection="1">
      <alignment horizontal="left" vertical="center" wrapText="1"/>
    </xf>
    <xf numFmtId="0" fontId="3" fillId="2" borderId="4" xfId="0" applyNumberFormat="1" applyFont="1" applyFill="1" applyBorder="1" applyAlignment="1" applyProtection="1">
      <alignment horizontal="left" vertical="center" wrapText="1"/>
    </xf>
    <xf numFmtId="0" fontId="3" fillId="2" borderId="4" xfId="0" applyNumberFormat="1" applyFont="1" applyFill="1" applyBorder="1" applyAlignment="1" applyProtection="1">
      <alignment horizontal="left" vertical="center" wrapText="1"/>
    </xf>
    <xf numFmtId="0" fontId="6" fillId="2" borderId="1" xfId="0" applyNumberFormat="1" applyFont="1" applyFill="1" applyBorder="1" applyAlignment="1" applyProtection="1">
      <alignment horizontal="left" vertical="center" wrapText="1"/>
    </xf>
    <xf numFmtId="0" fontId="6" fillId="2" borderId="2" xfId="0" applyNumberFormat="1" applyFont="1" applyFill="1" applyBorder="1" applyAlignment="1" applyProtection="1">
      <alignment horizontal="left" vertical="center" wrapText="1"/>
    </xf>
    <xf numFmtId="0" fontId="6" fillId="2" borderId="4" xfId="0" applyNumberFormat="1" applyFont="1" applyFill="1" applyBorder="1" applyAlignment="1" applyProtection="1">
      <alignment horizontal="left" vertical="center" wrapText="1"/>
    </xf>
    <xf numFmtId="0" fontId="3" fillId="2" borderId="4" xfId="0" applyNumberFormat="1" applyFont="1" applyFill="1" applyBorder="1" applyAlignment="1" applyProtection="1">
      <alignment horizontal="left" vertical="center" wrapText="1"/>
    </xf>
    <xf numFmtId="0" fontId="3" fillId="2" borderId="4" xfId="0" applyNumberFormat="1" applyFont="1" applyFill="1" applyBorder="1" applyAlignment="1" applyProtection="1">
      <alignment horizontal="left" vertical="center" wrapText="1"/>
    </xf>
    <xf numFmtId="4" fontId="6" fillId="2" borderId="3" xfId="0" applyNumberFormat="1" applyFont="1" applyFill="1" applyBorder="1" applyAlignment="1">
      <alignment horizontal="right"/>
    </xf>
    <xf numFmtId="0" fontId="11" fillId="0" borderId="0" xfId="0" applyNumberFormat="1" applyFont="1" applyFill="1" applyBorder="1" applyAlignment="1" applyProtection="1">
      <alignment horizontal="left" vertical="center" wrapText="1"/>
    </xf>
    <xf numFmtId="0" fontId="1" fillId="0" borderId="0" xfId="0" applyFont="1" applyBorder="1" applyAlignment="1">
      <alignment horizontal="left" vertical="top" wrapText="1"/>
    </xf>
    <xf numFmtId="0" fontId="6" fillId="3" borderId="1" xfId="0" applyNumberFormat="1" applyFont="1" applyFill="1" applyBorder="1" applyAlignment="1" applyProtection="1">
      <alignment horizontal="left" vertical="center" wrapText="1"/>
    </xf>
    <xf numFmtId="0" fontId="6" fillId="3" borderId="2" xfId="0" applyNumberFormat="1" applyFont="1" applyFill="1" applyBorder="1" applyAlignment="1" applyProtection="1">
      <alignment horizontal="left" vertical="center" wrapText="1"/>
    </xf>
    <xf numFmtId="0" fontId="6" fillId="3" borderId="4" xfId="0" applyNumberFormat="1" applyFont="1" applyFill="1" applyBorder="1" applyAlignment="1" applyProtection="1">
      <alignment horizontal="left" vertical="center" wrapText="1"/>
    </xf>
    <xf numFmtId="0" fontId="11" fillId="3" borderId="1" xfId="0" quotePrefix="1" applyNumberFormat="1" applyFont="1" applyFill="1" applyBorder="1" applyAlignment="1" applyProtection="1">
      <alignment horizontal="left" vertical="center" wrapText="1"/>
    </xf>
    <xf numFmtId="0" fontId="9" fillId="3" borderId="2" xfId="0" applyNumberFormat="1" applyFont="1" applyFill="1" applyBorder="1" applyAlignment="1" applyProtection="1">
      <alignment vertical="center" wrapText="1"/>
    </xf>
    <xf numFmtId="0" fontId="7" fillId="2" borderId="0" xfId="0" quotePrefix="1" applyNumberFormat="1" applyFont="1" applyFill="1" applyBorder="1" applyAlignment="1" applyProtection="1">
      <alignment horizontal="left" wrapText="1"/>
    </xf>
    <xf numFmtId="0" fontId="11" fillId="0" borderId="0" xfId="0" applyNumberFormat="1" applyFont="1" applyFill="1" applyBorder="1" applyAlignment="1" applyProtection="1">
      <alignment horizontal="left" vertical="top" wrapText="1"/>
    </xf>
    <xf numFmtId="0" fontId="11" fillId="0" borderId="1" xfId="0" applyNumberFormat="1" applyFont="1" applyFill="1" applyBorder="1" applyAlignment="1" applyProtection="1">
      <alignment horizontal="left" vertical="center" wrapText="1"/>
    </xf>
    <xf numFmtId="0" fontId="9" fillId="0" borderId="2" xfId="0" applyNumberFormat="1" applyFont="1" applyFill="1" applyBorder="1" applyAlignment="1" applyProtection="1">
      <alignment vertical="center" wrapText="1"/>
    </xf>
    <xf numFmtId="0" fontId="14" fillId="0" borderId="3" xfId="0" quotePrefix="1" applyFont="1" applyBorder="1" applyAlignment="1">
      <alignment horizontal="center" wrapText="1"/>
    </xf>
    <xf numFmtId="0" fontId="14" fillId="0" borderId="1" xfId="0" quotePrefix="1" applyFont="1" applyBorder="1" applyAlignment="1">
      <alignment horizontal="center" wrapText="1"/>
    </xf>
    <xf numFmtId="0" fontId="11" fillId="3" borderId="1" xfId="0" applyNumberFormat="1" applyFont="1" applyFill="1" applyBorder="1" applyAlignment="1" applyProtection="1">
      <alignment horizontal="left" vertical="center" wrapText="1"/>
    </xf>
    <xf numFmtId="0" fontId="9" fillId="3" borderId="2" xfId="0" applyNumberFormat="1" applyFont="1" applyFill="1" applyBorder="1" applyAlignment="1" applyProtection="1">
      <alignment vertical="center"/>
    </xf>
    <xf numFmtId="0" fontId="9" fillId="0" borderId="2" xfId="0" applyNumberFormat="1" applyFont="1" applyFill="1" applyBorder="1" applyAlignment="1" applyProtection="1">
      <alignment vertical="center"/>
    </xf>
    <xf numFmtId="0" fontId="11" fillId="0" borderId="1" xfId="0" quotePrefix="1" applyFont="1" applyFill="1" applyBorder="1" applyAlignment="1">
      <alignment horizontal="left" vertical="center"/>
    </xf>
    <xf numFmtId="0" fontId="11" fillId="0" borderId="1" xfId="0" quotePrefix="1" applyNumberFormat="1" applyFont="1" applyFill="1" applyBorder="1" applyAlignment="1" applyProtection="1">
      <alignment horizontal="left" vertical="center" wrapText="1"/>
    </xf>
    <xf numFmtId="0" fontId="11" fillId="0" borderId="1" xfId="0" quotePrefix="1" applyFont="1" applyBorder="1" applyAlignment="1">
      <alignment horizontal="left" vertical="center"/>
    </xf>
    <xf numFmtId="0" fontId="18" fillId="2" borderId="5" xfId="0" applyNumberFormat="1" applyFont="1" applyFill="1" applyBorder="1" applyAlignment="1" applyProtection="1">
      <alignment horizontal="left" wrapText="1"/>
    </xf>
    <xf numFmtId="0" fontId="6" fillId="0" borderId="1" xfId="0" quotePrefix="1" applyFont="1" applyBorder="1" applyAlignment="1">
      <alignment horizontal="center" wrapText="1"/>
    </xf>
    <xf numFmtId="0" fontId="6" fillId="0" borderId="2" xfId="0" quotePrefix="1" applyFont="1" applyBorder="1" applyAlignment="1">
      <alignment horizontal="center" wrapText="1"/>
    </xf>
    <xf numFmtId="0" fontId="6" fillId="0" borderId="4" xfId="0" quotePrefix="1" applyFont="1" applyBorder="1" applyAlignment="1">
      <alignment horizontal="center" wrapText="1"/>
    </xf>
    <xf numFmtId="0" fontId="11" fillId="0" borderId="2" xfId="0" applyNumberFormat="1" applyFont="1" applyFill="1" applyBorder="1" applyAlignment="1" applyProtection="1">
      <alignment horizontal="left" vertical="center" wrapText="1"/>
    </xf>
    <xf numFmtId="0" fontId="11" fillId="0" borderId="4" xfId="0" applyNumberFormat="1" applyFont="1" applyFill="1" applyBorder="1" applyAlignment="1" applyProtection="1">
      <alignment horizontal="left" vertical="center" wrapText="1"/>
    </xf>
    <xf numFmtId="0" fontId="5" fillId="2" borderId="0" xfId="0" applyNumberFormat="1" applyFont="1" applyFill="1" applyBorder="1" applyAlignment="1" applyProtection="1">
      <alignment horizontal="center" vertical="center" wrapText="1"/>
    </xf>
    <xf numFmtId="0" fontId="17" fillId="2" borderId="0" xfId="0" applyNumberFormat="1" applyFont="1" applyFill="1" applyBorder="1" applyAlignment="1" applyProtection="1">
      <alignment horizontal="left" vertical="center" wrapText="1"/>
    </xf>
    <xf numFmtId="0" fontId="6" fillId="3" borderId="1" xfId="0" applyNumberFormat="1" applyFont="1" applyFill="1" applyBorder="1" applyAlignment="1" applyProtection="1">
      <alignment horizontal="center" vertical="center" wrapText="1"/>
    </xf>
    <xf numFmtId="0" fontId="6" fillId="3" borderId="2" xfId="0" applyNumberFormat="1" applyFont="1" applyFill="1" applyBorder="1" applyAlignment="1" applyProtection="1">
      <alignment horizontal="center" vertical="center" wrapText="1"/>
    </xf>
    <xf numFmtId="0" fontId="6" fillId="3" borderId="4" xfId="0" applyNumberFormat="1" applyFont="1" applyFill="1" applyBorder="1" applyAlignment="1" applyProtection="1">
      <alignment horizontal="center" vertical="center" wrapText="1"/>
    </xf>
    <xf numFmtId="0" fontId="5" fillId="0" borderId="0" xfId="0" applyNumberFormat="1" applyFont="1" applyFill="1" applyBorder="1" applyAlignment="1" applyProtection="1">
      <alignment horizontal="center" vertical="center" wrapText="1"/>
    </xf>
    <xf numFmtId="0" fontId="3" fillId="2" borderId="1" xfId="0" applyNumberFormat="1" applyFont="1" applyFill="1" applyBorder="1" applyAlignment="1" applyProtection="1">
      <alignment horizontal="left" vertical="center" wrapText="1"/>
    </xf>
    <xf numFmtId="0" fontId="3" fillId="2" borderId="2" xfId="0" applyNumberFormat="1" applyFont="1" applyFill="1" applyBorder="1" applyAlignment="1" applyProtection="1">
      <alignment horizontal="left" vertical="center" wrapText="1"/>
    </xf>
    <xf numFmtId="0" fontId="3" fillId="2" borderId="4" xfId="0" applyNumberFormat="1" applyFont="1" applyFill="1" applyBorder="1" applyAlignment="1" applyProtection="1">
      <alignment horizontal="left" vertical="center" wrapText="1"/>
    </xf>
    <xf numFmtId="0" fontId="6" fillId="2" borderId="1" xfId="0" applyNumberFormat="1" applyFont="1" applyFill="1" applyBorder="1" applyAlignment="1" applyProtection="1">
      <alignment horizontal="left" vertical="center" wrapText="1"/>
    </xf>
    <xf numFmtId="0" fontId="6" fillId="2" borderId="2" xfId="0" applyNumberFormat="1" applyFont="1" applyFill="1" applyBorder="1" applyAlignment="1" applyProtection="1">
      <alignment horizontal="left" vertical="center" wrapText="1"/>
    </xf>
    <xf numFmtId="0" fontId="6" fillId="2" borderId="4" xfId="0" applyNumberFormat="1" applyFont="1" applyFill="1" applyBorder="1" applyAlignment="1" applyProtection="1">
      <alignment horizontal="left" vertical="center" wrapText="1"/>
    </xf>
    <xf numFmtId="0" fontId="6" fillId="2" borderId="1" xfId="0" applyNumberFormat="1" applyFont="1" applyFill="1" applyBorder="1" applyAlignment="1" applyProtection="1">
      <alignment horizontal="left" vertical="center" wrapText="1" indent="1"/>
    </xf>
    <xf numFmtId="0" fontId="6" fillId="2" borderId="2" xfId="0" applyNumberFormat="1" applyFont="1" applyFill="1" applyBorder="1" applyAlignment="1" applyProtection="1">
      <alignment horizontal="left" vertical="center" wrapText="1" indent="1"/>
    </xf>
    <xf numFmtId="0" fontId="6" fillId="2" borderId="4" xfId="0" applyNumberFormat="1" applyFont="1" applyFill="1" applyBorder="1" applyAlignment="1" applyProtection="1">
      <alignment horizontal="left" vertical="center" wrapText="1" indent="1"/>
    </xf>
    <xf numFmtId="0" fontId="20" fillId="2" borderId="1" xfId="0" applyNumberFormat="1" applyFont="1" applyFill="1" applyBorder="1" applyAlignment="1" applyProtection="1">
      <alignment horizontal="left" vertical="center"/>
    </xf>
    <xf numFmtId="0" fontId="20" fillId="2" borderId="2" xfId="0" applyNumberFormat="1" applyFont="1" applyFill="1" applyBorder="1" applyAlignment="1" applyProtection="1">
      <alignment horizontal="left" vertical="center"/>
    </xf>
    <xf numFmtId="0" fontId="20" fillId="2" borderId="4" xfId="0" applyNumberFormat="1" applyFont="1" applyFill="1" applyBorder="1" applyAlignment="1" applyProtection="1">
      <alignment horizontal="left" vertical="center"/>
    </xf>
    <xf numFmtId="0" fontId="3" fillId="2" borderId="1" xfId="0" applyNumberFormat="1" applyFont="1" applyFill="1" applyBorder="1" applyAlignment="1" applyProtection="1">
      <alignment horizontal="left" vertical="center" wrapText="1" indent="1"/>
    </xf>
    <xf numFmtId="0" fontId="3" fillId="2" borderId="2" xfId="0" applyNumberFormat="1" applyFont="1" applyFill="1" applyBorder="1" applyAlignment="1" applyProtection="1">
      <alignment horizontal="left" vertical="center" wrapText="1" indent="1"/>
    </xf>
    <xf numFmtId="0" fontId="3" fillId="2" borderId="4" xfId="0" applyNumberFormat="1" applyFont="1" applyFill="1" applyBorder="1" applyAlignment="1" applyProtection="1">
      <alignment horizontal="left" vertical="center" wrapText="1" indent="1"/>
    </xf>
    <xf numFmtId="0" fontId="20" fillId="2" borderId="1" xfId="0" applyNumberFormat="1" applyFont="1" applyFill="1" applyBorder="1" applyAlignment="1" applyProtection="1">
      <alignment horizontal="left" vertical="center" wrapText="1"/>
    </xf>
    <xf numFmtId="0" fontId="20" fillId="2" borderId="2" xfId="0" applyNumberFormat="1" applyFont="1" applyFill="1" applyBorder="1" applyAlignment="1" applyProtection="1">
      <alignment horizontal="left" vertical="center" wrapText="1"/>
    </xf>
    <xf numFmtId="0" fontId="20" fillId="2" borderId="4" xfId="0" applyNumberFormat="1" applyFont="1" applyFill="1" applyBorder="1" applyAlignment="1" applyProtection="1">
      <alignment horizontal="left" vertical="center" wrapText="1"/>
    </xf>
    <xf numFmtId="0" fontId="12" fillId="0" borderId="0" xfId="0" applyFont="1" applyAlignment="1">
      <alignment wrapText="1"/>
    </xf>
    <xf numFmtId="0" fontId="6" fillId="4" borderId="1" xfId="0" applyNumberFormat="1" applyFont="1" applyFill="1" applyBorder="1" applyAlignment="1" applyProtection="1">
      <alignment horizontal="center" vertical="center" wrapText="1"/>
    </xf>
    <xf numFmtId="0" fontId="19" fillId="4" borderId="2" xfId="0" applyFont="1" applyFill="1" applyBorder="1" applyAlignment="1">
      <alignment horizontal="center" vertical="center" wrapText="1"/>
    </xf>
    <xf numFmtId="0" fontId="19" fillId="4" borderId="4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left"/>
    </xf>
    <xf numFmtId="0" fontId="21" fillId="2" borderId="1" xfId="0" applyNumberFormat="1" applyFont="1" applyFill="1" applyBorder="1" applyAlignment="1" applyProtection="1">
      <alignment horizontal="left" vertical="center" wrapText="1"/>
    </xf>
    <xf numFmtId="0" fontId="19" fillId="4" borderId="1" xfId="0" applyFont="1" applyFill="1" applyBorder="1" applyAlignment="1">
      <alignment horizontal="center" vertical="center" wrapText="1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7BB684-184D-4DB2-A241-DF0CB7984930}">
  <sheetPr>
    <pageSetUpPr fitToPage="1"/>
  </sheetPr>
  <dimension ref="A1:AQ35"/>
  <sheetViews>
    <sheetView topLeftCell="A10" workbookViewId="0">
      <selection activeCell="B27" sqref="B27:L27"/>
    </sheetView>
  </sheetViews>
  <sheetFormatPr defaultRowHeight="14.4" x14ac:dyDescent="0.3"/>
  <cols>
    <col min="6" max="10" width="25.33203125" customWidth="1"/>
    <col min="11" max="12" width="15.6640625" customWidth="1"/>
  </cols>
  <sheetData>
    <row r="1" spans="2:12" ht="15.6" x14ac:dyDescent="0.3">
      <c r="B1" s="145" t="s">
        <v>256</v>
      </c>
      <c r="C1" s="145"/>
      <c r="D1" s="145"/>
      <c r="E1" s="145"/>
      <c r="F1" s="145"/>
      <c r="G1" s="145"/>
      <c r="H1" s="145"/>
      <c r="I1" s="145"/>
      <c r="J1" s="145"/>
      <c r="K1" s="145"/>
      <c r="L1" s="145"/>
    </row>
    <row r="2" spans="2:12" ht="17.399999999999999" x14ac:dyDescent="0.3">
      <c r="B2" s="37"/>
      <c r="C2" s="37"/>
      <c r="D2" s="37"/>
      <c r="E2" s="37"/>
      <c r="F2" s="37"/>
      <c r="G2" s="37"/>
      <c r="H2" s="37"/>
      <c r="I2" s="37"/>
      <c r="J2" s="37"/>
      <c r="K2" s="37"/>
      <c r="L2" s="38"/>
    </row>
    <row r="3" spans="2:12" ht="15.6" x14ac:dyDescent="0.3">
      <c r="B3" s="145" t="s">
        <v>12</v>
      </c>
      <c r="C3" s="145"/>
      <c r="D3" s="145"/>
      <c r="E3" s="145"/>
      <c r="F3" s="145"/>
      <c r="G3" s="145"/>
      <c r="H3" s="145"/>
      <c r="I3" s="145"/>
      <c r="J3" s="145"/>
      <c r="K3" s="145"/>
      <c r="L3" s="145"/>
    </row>
    <row r="4" spans="2:12" ht="17.399999999999999" x14ac:dyDescent="0.3">
      <c r="B4" s="146"/>
      <c r="C4" s="146"/>
      <c r="D4" s="146"/>
      <c r="E4" s="37"/>
      <c r="F4" s="37"/>
      <c r="G4" s="37"/>
      <c r="H4" s="37"/>
      <c r="I4" s="37"/>
      <c r="J4" s="39"/>
      <c r="K4" s="39"/>
      <c r="L4" s="38"/>
    </row>
    <row r="5" spans="2:12" ht="15.6" x14ac:dyDescent="0.3">
      <c r="B5" s="145" t="s">
        <v>251</v>
      </c>
      <c r="C5" s="145"/>
      <c r="D5" s="145"/>
      <c r="E5" s="145"/>
      <c r="F5" s="145"/>
      <c r="G5" s="145"/>
      <c r="H5" s="145"/>
      <c r="I5" s="145"/>
      <c r="J5" s="145"/>
      <c r="K5" s="145"/>
      <c r="L5" s="145"/>
    </row>
    <row r="6" spans="2:12" ht="15.6" x14ac:dyDescent="0.3">
      <c r="B6" s="60"/>
      <c r="C6" s="40"/>
      <c r="D6" s="40"/>
      <c r="E6" s="40"/>
      <c r="F6" s="40"/>
      <c r="G6" s="40"/>
      <c r="H6" s="40"/>
      <c r="I6" s="40"/>
      <c r="J6" s="40"/>
      <c r="K6" s="40"/>
      <c r="L6" s="38"/>
    </row>
    <row r="7" spans="2:12" x14ac:dyDescent="0.3">
      <c r="B7" s="139" t="s">
        <v>57</v>
      </c>
      <c r="C7" s="139"/>
      <c r="D7" s="139"/>
      <c r="E7" s="139"/>
      <c r="F7" s="139"/>
      <c r="G7" s="41"/>
      <c r="H7" s="41"/>
      <c r="I7" s="41"/>
      <c r="J7" s="41"/>
      <c r="K7" s="42"/>
      <c r="L7" s="38"/>
    </row>
    <row r="8" spans="2:12" ht="26.4" x14ac:dyDescent="0.3">
      <c r="B8" s="140" t="s">
        <v>7</v>
      </c>
      <c r="C8" s="141"/>
      <c r="D8" s="141"/>
      <c r="E8" s="141"/>
      <c r="F8" s="142"/>
      <c r="G8" s="22" t="s">
        <v>243</v>
      </c>
      <c r="H8" s="1" t="s">
        <v>257</v>
      </c>
      <c r="I8" s="1" t="s">
        <v>258</v>
      </c>
      <c r="J8" s="22" t="s">
        <v>259</v>
      </c>
      <c r="K8" s="1" t="s">
        <v>17</v>
      </c>
      <c r="L8" s="1" t="s">
        <v>49</v>
      </c>
    </row>
    <row r="9" spans="2:12" s="25" customFormat="1" ht="10.199999999999999" x14ac:dyDescent="0.2">
      <c r="B9" s="131">
        <v>1</v>
      </c>
      <c r="C9" s="131"/>
      <c r="D9" s="131"/>
      <c r="E9" s="131"/>
      <c r="F9" s="132"/>
      <c r="G9" s="24">
        <v>2</v>
      </c>
      <c r="H9" s="23">
        <v>3</v>
      </c>
      <c r="I9" s="23">
        <v>4</v>
      </c>
      <c r="J9" s="23">
        <v>5</v>
      </c>
      <c r="K9" s="23" t="s">
        <v>18</v>
      </c>
      <c r="L9" s="23" t="s">
        <v>19</v>
      </c>
    </row>
    <row r="10" spans="2:12" x14ac:dyDescent="0.3">
      <c r="B10" s="133" t="s">
        <v>0</v>
      </c>
      <c r="C10" s="126"/>
      <c r="D10" s="126"/>
      <c r="E10" s="126"/>
      <c r="F10" s="134"/>
      <c r="G10" s="84">
        <f>G11+G12</f>
        <v>835209.98</v>
      </c>
      <c r="H10" s="84">
        <f>H11+H12</f>
        <v>1933676</v>
      </c>
      <c r="I10" s="84">
        <f>I11+I12</f>
        <v>1933676</v>
      </c>
      <c r="J10" s="84">
        <f>J11+J12</f>
        <v>929248.03</v>
      </c>
      <c r="K10" s="84">
        <f>J10/G10*100</f>
        <v>111.25921052811174</v>
      </c>
      <c r="L10" s="84">
        <f>J10/I10*100</f>
        <v>48.056035757800167</v>
      </c>
    </row>
    <row r="11" spans="2:12" x14ac:dyDescent="0.3">
      <c r="B11" s="129" t="s">
        <v>50</v>
      </c>
      <c r="C11" s="130"/>
      <c r="D11" s="130"/>
      <c r="E11" s="130"/>
      <c r="F11" s="135"/>
      <c r="G11" s="85">
        <v>835209.98</v>
      </c>
      <c r="H11" s="85">
        <v>1933676</v>
      </c>
      <c r="I11" s="85">
        <v>1933676</v>
      </c>
      <c r="J11" s="85">
        <v>929248.03</v>
      </c>
      <c r="K11" s="84">
        <f>J11/G11*100</f>
        <v>111.25921052811174</v>
      </c>
      <c r="L11" s="84">
        <f>J11/I11*100</f>
        <v>48.056035757800167</v>
      </c>
    </row>
    <row r="12" spans="2:12" x14ac:dyDescent="0.3">
      <c r="B12" s="136" t="s">
        <v>55</v>
      </c>
      <c r="C12" s="135"/>
      <c r="D12" s="135"/>
      <c r="E12" s="135"/>
      <c r="F12" s="135"/>
      <c r="G12" s="85">
        <v>0</v>
      </c>
      <c r="H12" s="85">
        <v>0</v>
      </c>
      <c r="I12" s="85">
        <v>0</v>
      </c>
      <c r="J12" s="85">
        <v>0</v>
      </c>
      <c r="K12" s="84">
        <v>0</v>
      </c>
      <c r="L12" s="84">
        <v>0</v>
      </c>
    </row>
    <row r="13" spans="2:12" x14ac:dyDescent="0.3">
      <c r="B13" s="18" t="s">
        <v>1</v>
      </c>
      <c r="C13" s="59"/>
      <c r="D13" s="59"/>
      <c r="E13" s="59"/>
      <c r="F13" s="59"/>
      <c r="G13" s="84">
        <f>G14+G15</f>
        <v>848104.82000000007</v>
      </c>
      <c r="H13" s="84">
        <f>H14+H15</f>
        <v>1933676</v>
      </c>
      <c r="I13" s="84">
        <f>I14+I15</f>
        <v>1933676</v>
      </c>
      <c r="J13" s="84">
        <f>J14+J15</f>
        <v>1066134.24</v>
      </c>
      <c r="K13" s="84">
        <f>J13/G13*100</f>
        <v>125.70783880228389</v>
      </c>
      <c r="L13" s="84">
        <f>J13/I13*100</f>
        <v>55.13510226118543</v>
      </c>
    </row>
    <row r="14" spans="2:12" x14ac:dyDescent="0.3">
      <c r="B14" s="137" t="s">
        <v>51</v>
      </c>
      <c r="C14" s="130"/>
      <c r="D14" s="130"/>
      <c r="E14" s="130"/>
      <c r="F14" s="130"/>
      <c r="G14" s="85">
        <v>844778.03</v>
      </c>
      <c r="H14" s="85">
        <v>1924058</v>
      </c>
      <c r="I14" s="85">
        <v>1924058</v>
      </c>
      <c r="J14" s="85">
        <v>1059814.96</v>
      </c>
      <c r="K14" s="84">
        <f>J14/G14*100</f>
        <v>125.4548440375515</v>
      </c>
      <c r="L14" s="84">
        <f>J14/I14*100</f>
        <v>55.082277145491453</v>
      </c>
    </row>
    <row r="15" spans="2:12" x14ac:dyDescent="0.3">
      <c r="B15" s="138" t="s">
        <v>52</v>
      </c>
      <c r="C15" s="135"/>
      <c r="D15" s="135"/>
      <c r="E15" s="135"/>
      <c r="F15" s="135"/>
      <c r="G15" s="86">
        <v>3326.79</v>
      </c>
      <c r="H15" s="86">
        <v>9618</v>
      </c>
      <c r="I15" s="86">
        <v>9618</v>
      </c>
      <c r="J15" s="86">
        <v>6319.28</v>
      </c>
      <c r="K15" s="84">
        <f>J15/G15*100</f>
        <v>189.95127435155212</v>
      </c>
      <c r="L15" s="84">
        <f>J15/I15*100</f>
        <v>65.702640881680182</v>
      </c>
    </row>
    <row r="16" spans="2:12" x14ac:dyDescent="0.3">
      <c r="B16" s="125" t="s">
        <v>58</v>
      </c>
      <c r="C16" s="126"/>
      <c r="D16" s="126"/>
      <c r="E16" s="126"/>
      <c r="F16" s="126"/>
      <c r="G16" s="84">
        <f>G10-G13</f>
        <v>-12894.840000000084</v>
      </c>
      <c r="H16" s="84">
        <f>H10-H13</f>
        <v>0</v>
      </c>
      <c r="I16" s="87">
        <f>I10-I13</f>
        <v>0</v>
      </c>
      <c r="J16" s="87">
        <f>J10-J13</f>
        <v>-136886.20999999996</v>
      </c>
      <c r="K16" s="84">
        <f>J16/G16*100</f>
        <v>1061.5580340663325</v>
      </c>
      <c r="L16" s="84">
        <v>0</v>
      </c>
    </row>
    <row r="17" spans="1:43" ht="17.399999999999999" x14ac:dyDescent="0.3">
      <c r="B17" s="37"/>
      <c r="C17" s="43"/>
      <c r="D17" s="43"/>
      <c r="E17" s="43"/>
      <c r="F17" s="43"/>
      <c r="G17" s="88"/>
      <c r="H17" s="88"/>
      <c r="I17" s="89"/>
      <c r="J17" s="89"/>
      <c r="K17" s="89"/>
      <c r="L17" s="89"/>
    </row>
    <row r="18" spans="1:43" ht="17.399999999999999" x14ac:dyDescent="0.3">
      <c r="B18" s="139" t="s">
        <v>59</v>
      </c>
      <c r="C18" s="139"/>
      <c r="D18" s="139"/>
      <c r="E18" s="139"/>
      <c r="F18" s="139"/>
      <c r="G18" s="88"/>
      <c r="H18" s="88"/>
      <c r="I18" s="89"/>
      <c r="J18" s="89"/>
      <c r="K18" s="89"/>
      <c r="L18" s="89"/>
    </row>
    <row r="19" spans="1:43" ht="26.4" x14ac:dyDescent="0.3">
      <c r="B19" s="140" t="s">
        <v>7</v>
      </c>
      <c r="C19" s="141"/>
      <c r="D19" s="141"/>
      <c r="E19" s="141"/>
      <c r="F19" s="142"/>
      <c r="G19" s="90" t="s">
        <v>243</v>
      </c>
      <c r="H19" s="91" t="s">
        <v>257</v>
      </c>
      <c r="I19" s="91" t="s">
        <v>258</v>
      </c>
      <c r="J19" s="90" t="s">
        <v>259</v>
      </c>
      <c r="K19" s="91" t="s">
        <v>17</v>
      </c>
      <c r="L19" s="91" t="s">
        <v>49</v>
      </c>
    </row>
    <row r="20" spans="1:43" s="25" customFormat="1" x14ac:dyDescent="0.3">
      <c r="B20" s="131">
        <v>1</v>
      </c>
      <c r="C20" s="131"/>
      <c r="D20" s="131"/>
      <c r="E20" s="131"/>
      <c r="F20" s="132"/>
      <c r="G20" s="92">
        <v>2</v>
      </c>
      <c r="H20" s="93">
        <v>3</v>
      </c>
      <c r="I20" s="93">
        <v>4</v>
      </c>
      <c r="J20" s="93">
        <v>5</v>
      </c>
      <c r="K20" s="93" t="s">
        <v>18</v>
      </c>
      <c r="L20" s="93" t="s">
        <v>19</v>
      </c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</row>
    <row r="21" spans="1:43" x14ac:dyDescent="0.3">
      <c r="A21" s="25"/>
      <c r="B21" s="129" t="s">
        <v>53</v>
      </c>
      <c r="C21" s="143"/>
      <c r="D21" s="143"/>
      <c r="E21" s="143"/>
      <c r="F21" s="144"/>
      <c r="G21" s="86">
        <v>0</v>
      </c>
      <c r="H21" s="86">
        <v>0</v>
      </c>
      <c r="I21" s="86">
        <v>0</v>
      </c>
      <c r="J21" s="86">
        <v>0</v>
      </c>
      <c r="K21" s="86"/>
      <c r="L21" s="86"/>
    </row>
    <row r="22" spans="1:43" x14ac:dyDescent="0.3">
      <c r="A22" s="25"/>
      <c r="B22" s="129" t="s">
        <v>54</v>
      </c>
      <c r="C22" s="130"/>
      <c r="D22" s="130"/>
      <c r="E22" s="130"/>
      <c r="F22" s="130"/>
      <c r="G22" s="86">
        <v>0</v>
      </c>
      <c r="H22" s="86">
        <v>0</v>
      </c>
      <c r="I22" s="86">
        <v>0</v>
      </c>
      <c r="J22" s="86">
        <v>0</v>
      </c>
      <c r="K22" s="86"/>
      <c r="L22" s="86"/>
    </row>
    <row r="23" spans="1:43" s="34" customFormat="1" x14ac:dyDescent="0.3">
      <c r="A23" s="25"/>
      <c r="B23" s="122" t="s">
        <v>56</v>
      </c>
      <c r="C23" s="123"/>
      <c r="D23" s="123"/>
      <c r="E23" s="123"/>
      <c r="F23" s="124"/>
      <c r="G23" s="84">
        <v>0</v>
      </c>
      <c r="H23" s="84">
        <v>0</v>
      </c>
      <c r="I23" s="84">
        <v>0</v>
      </c>
      <c r="J23" s="84">
        <v>0</v>
      </c>
      <c r="K23" s="84"/>
      <c r="L23" s="84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</row>
    <row r="24" spans="1:43" s="34" customFormat="1" x14ac:dyDescent="0.3">
      <c r="A24" s="25"/>
      <c r="B24" s="122" t="s">
        <v>60</v>
      </c>
      <c r="C24" s="123"/>
      <c r="D24" s="123"/>
      <c r="E24" s="123"/>
      <c r="F24" s="124"/>
      <c r="G24" s="84">
        <v>0</v>
      </c>
      <c r="H24" s="84">
        <v>0</v>
      </c>
      <c r="I24" s="84">
        <v>0</v>
      </c>
      <c r="J24" s="84">
        <v>0</v>
      </c>
      <c r="K24" s="84"/>
      <c r="L24" s="8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</row>
    <row r="25" spans="1:43" x14ac:dyDescent="0.3">
      <c r="A25" s="25"/>
      <c r="B25" s="125" t="s">
        <v>61</v>
      </c>
      <c r="C25" s="126"/>
      <c r="D25" s="126"/>
      <c r="E25" s="126"/>
      <c r="F25" s="126"/>
      <c r="G25" s="84">
        <v>0</v>
      </c>
      <c r="H25" s="84">
        <v>0</v>
      </c>
      <c r="I25" s="84">
        <v>0</v>
      </c>
      <c r="J25" s="84">
        <v>0</v>
      </c>
      <c r="K25" s="84"/>
      <c r="L25" s="84"/>
    </row>
    <row r="26" spans="1:43" ht="15.6" x14ac:dyDescent="0.3">
      <c r="B26" s="57"/>
      <c r="C26" s="44"/>
      <c r="D26" s="44"/>
      <c r="E26" s="44"/>
      <c r="F26" s="44"/>
      <c r="G26" s="45"/>
      <c r="H26" s="45"/>
      <c r="I26" s="45"/>
      <c r="J26" s="45"/>
      <c r="K26" s="45"/>
      <c r="L26" s="38"/>
    </row>
    <row r="27" spans="1:43" ht="15.6" x14ac:dyDescent="0.3">
      <c r="B27" s="127" t="s">
        <v>64</v>
      </c>
      <c r="C27" s="127"/>
      <c r="D27" s="127"/>
      <c r="E27" s="127"/>
      <c r="F27" s="127"/>
      <c r="G27" s="127"/>
      <c r="H27" s="127"/>
      <c r="I27" s="127"/>
      <c r="J27" s="127"/>
      <c r="K27" s="127"/>
      <c r="L27" s="127"/>
    </row>
    <row r="28" spans="1:43" ht="15.6" x14ac:dyDescent="0.3">
      <c r="B28" s="14"/>
      <c r="C28" s="15"/>
      <c r="D28" s="15"/>
      <c r="E28" s="15"/>
      <c r="F28" s="15"/>
      <c r="G28" s="16"/>
      <c r="H28" s="16"/>
      <c r="I28" s="16"/>
      <c r="J28" s="16"/>
      <c r="K28" s="16"/>
    </row>
    <row r="29" spans="1:43" x14ac:dyDescent="0.3">
      <c r="B29" s="128" t="s">
        <v>65</v>
      </c>
      <c r="C29" s="128"/>
      <c r="D29" s="128"/>
      <c r="E29" s="128"/>
      <c r="F29" s="128"/>
      <c r="G29" s="128"/>
      <c r="H29" s="128"/>
      <c r="I29" s="128"/>
      <c r="J29" s="128"/>
      <c r="K29" s="128"/>
      <c r="L29" s="128"/>
    </row>
    <row r="30" spans="1:43" x14ac:dyDescent="0.3">
      <c r="B30" s="58"/>
      <c r="C30" s="58"/>
      <c r="D30" s="58"/>
      <c r="E30" s="58"/>
      <c r="F30" s="58"/>
      <c r="G30" s="58"/>
      <c r="H30" s="58"/>
      <c r="I30" s="58"/>
      <c r="J30" s="58"/>
      <c r="K30" s="58"/>
    </row>
    <row r="31" spans="1:43" x14ac:dyDescent="0.3">
      <c r="B31" s="128" t="s">
        <v>66</v>
      </c>
      <c r="C31" s="128"/>
      <c r="D31" s="128"/>
      <c r="E31" s="128"/>
      <c r="F31" s="128"/>
      <c r="G31" s="128"/>
      <c r="H31" s="128"/>
      <c r="I31" s="128"/>
      <c r="J31" s="128"/>
      <c r="K31" s="128"/>
      <c r="L31" s="128"/>
    </row>
    <row r="32" spans="1:43" x14ac:dyDescent="0.3">
      <c r="B32" s="128"/>
      <c r="C32" s="128"/>
      <c r="D32" s="128"/>
      <c r="E32" s="128"/>
      <c r="F32" s="128"/>
      <c r="G32" s="128"/>
      <c r="H32" s="128"/>
      <c r="I32" s="128"/>
      <c r="J32" s="128"/>
      <c r="K32" s="128"/>
      <c r="L32" s="128"/>
    </row>
    <row r="33" spans="2:12" x14ac:dyDescent="0.3">
      <c r="B33" s="120"/>
      <c r="C33" s="120"/>
      <c r="D33" s="120"/>
      <c r="E33" s="120"/>
      <c r="F33" s="120"/>
      <c r="G33" s="120"/>
      <c r="H33" s="120"/>
      <c r="I33" s="120"/>
      <c r="J33" s="120"/>
      <c r="K33" s="120"/>
    </row>
    <row r="34" spans="2:12" x14ac:dyDescent="0.3">
      <c r="B34" s="121" t="s">
        <v>67</v>
      </c>
      <c r="C34" s="121"/>
      <c r="D34" s="121"/>
      <c r="E34" s="121"/>
      <c r="F34" s="121"/>
      <c r="G34" s="121"/>
      <c r="H34" s="121"/>
      <c r="I34" s="121"/>
      <c r="J34" s="121"/>
      <c r="K34" s="121"/>
      <c r="L34" s="121"/>
    </row>
    <row r="35" spans="2:12" x14ac:dyDescent="0.3">
      <c r="B35" s="121"/>
      <c r="C35" s="121"/>
      <c r="D35" s="121"/>
      <c r="E35" s="121"/>
      <c r="F35" s="121"/>
      <c r="G35" s="121"/>
      <c r="H35" s="121"/>
      <c r="I35" s="121"/>
      <c r="J35" s="121"/>
      <c r="K35" s="121"/>
      <c r="L35" s="121"/>
    </row>
  </sheetData>
  <mergeCells count="27">
    <mergeCell ref="B8:F8"/>
    <mergeCell ref="B1:L1"/>
    <mergeCell ref="B3:L3"/>
    <mergeCell ref="B4:D4"/>
    <mergeCell ref="B5:L5"/>
    <mergeCell ref="B7:F7"/>
    <mergeCell ref="B22:F22"/>
    <mergeCell ref="B9:F9"/>
    <mergeCell ref="B10:F10"/>
    <mergeCell ref="B11:F11"/>
    <mergeCell ref="B12:F12"/>
    <mergeCell ref="B14:F14"/>
    <mergeCell ref="B15:F15"/>
    <mergeCell ref="B16:F16"/>
    <mergeCell ref="B18:F18"/>
    <mergeCell ref="B19:F19"/>
    <mergeCell ref="B20:F20"/>
    <mergeCell ref="B21:F21"/>
    <mergeCell ref="B33:F33"/>
    <mergeCell ref="G33:K33"/>
    <mergeCell ref="B34:L35"/>
    <mergeCell ref="B23:F23"/>
    <mergeCell ref="B24:F24"/>
    <mergeCell ref="B25:F25"/>
    <mergeCell ref="B27:L27"/>
    <mergeCell ref="B29:L29"/>
    <mergeCell ref="B31:L32"/>
  </mergeCells>
  <pageMargins left="0.7" right="0.7" top="0.75" bottom="0.75" header="0.3" footer="0.3"/>
  <pageSetup paperSize="9" scale="64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M110"/>
  <sheetViews>
    <sheetView topLeftCell="B1" workbookViewId="0">
      <selection activeCell="B4" sqref="B4:L4"/>
    </sheetView>
  </sheetViews>
  <sheetFormatPr defaultRowHeight="14.4" x14ac:dyDescent="0.3"/>
  <cols>
    <col min="2" max="2" width="7.44140625" bestFit="1" customWidth="1"/>
    <col min="3" max="3" width="8.44140625" bestFit="1" customWidth="1"/>
    <col min="4" max="4" width="5.44140625" bestFit="1" customWidth="1"/>
    <col min="5" max="5" width="5.44140625" customWidth="1"/>
    <col min="6" max="6" width="44.6640625" customWidth="1"/>
    <col min="7" max="10" width="25.33203125" customWidth="1"/>
    <col min="11" max="12" width="15.6640625" customWidth="1"/>
  </cols>
  <sheetData>
    <row r="1" spans="2:13" ht="18" customHeight="1" x14ac:dyDescent="0.3">
      <c r="B1" s="2"/>
      <c r="C1" s="2"/>
      <c r="D1" s="2"/>
      <c r="E1" s="17"/>
      <c r="F1" s="2"/>
      <c r="G1" s="2"/>
      <c r="H1" s="2"/>
      <c r="I1" s="2"/>
      <c r="J1" s="2"/>
      <c r="K1" s="2"/>
    </row>
    <row r="2" spans="2:13" ht="15.75" customHeight="1" x14ac:dyDescent="0.3">
      <c r="B2" s="150" t="s">
        <v>12</v>
      </c>
      <c r="C2" s="150"/>
      <c r="D2" s="150"/>
      <c r="E2" s="150"/>
      <c r="F2" s="150"/>
      <c r="G2" s="150"/>
      <c r="H2" s="150"/>
      <c r="I2" s="150"/>
      <c r="J2" s="150"/>
      <c r="K2" s="150"/>
      <c r="L2" s="150"/>
    </row>
    <row r="3" spans="2:13" ht="17.399999999999999" x14ac:dyDescent="0.3">
      <c r="B3" s="2"/>
      <c r="C3" s="2"/>
      <c r="D3" s="2"/>
      <c r="E3" s="17"/>
      <c r="F3" s="2"/>
      <c r="G3" s="2"/>
      <c r="H3" s="2"/>
      <c r="I3" s="2"/>
      <c r="J3" s="3"/>
      <c r="K3" s="3"/>
    </row>
    <row r="4" spans="2:13" ht="18" customHeight="1" x14ac:dyDescent="0.3">
      <c r="B4" s="150" t="s">
        <v>62</v>
      </c>
      <c r="C4" s="150"/>
      <c r="D4" s="150"/>
      <c r="E4" s="150"/>
      <c r="F4" s="150"/>
      <c r="G4" s="150"/>
      <c r="H4" s="150"/>
      <c r="I4" s="150"/>
      <c r="J4" s="150"/>
      <c r="K4" s="150"/>
      <c r="L4" s="150"/>
    </row>
    <row r="5" spans="2:13" ht="17.399999999999999" x14ac:dyDescent="0.3">
      <c r="B5" s="2"/>
      <c r="C5" s="2"/>
      <c r="D5" s="2"/>
      <c r="E5" s="17"/>
      <c r="F5" s="2"/>
      <c r="G5" s="2"/>
      <c r="H5" s="2"/>
      <c r="I5" s="2"/>
      <c r="J5" s="3"/>
      <c r="K5" s="3"/>
    </row>
    <row r="6" spans="2:13" ht="15.75" customHeight="1" x14ac:dyDescent="0.3">
      <c r="B6" s="150" t="s">
        <v>260</v>
      </c>
      <c r="C6" s="150"/>
      <c r="D6" s="150"/>
      <c r="E6" s="150"/>
      <c r="F6" s="150"/>
      <c r="G6" s="150"/>
      <c r="H6" s="150"/>
      <c r="I6" s="150"/>
      <c r="J6" s="150"/>
      <c r="K6" s="150"/>
      <c r="L6" s="150"/>
    </row>
    <row r="7" spans="2:13" ht="17.399999999999999" x14ac:dyDescent="0.3">
      <c r="B7" s="2"/>
      <c r="C7" s="2"/>
      <c r="D7" s="2"/>
      <c r="E7" s="17"/>
      <c r="F7" s="2"/>
      <c r="G7" s="2"/>
      <c r="H7" s="2"/>
      <c r="I7" s="2"/>
      <c r="J7" s="3"/>
      <c r="K7" s="3"/>
    </row>
    <row r="8" spans="2:13" ht="26.4" x14ac:dyDescent="0.3">
      <c r="B8" s="147" t="s">
        <v>7</v>
      </c>
      <c r="C8" s="148"/>
      <c r="D8" s="148"/>
      <c r="E8" s="148"/>
      <c r="F8" s="149"/>
      <c r="G8" s="35" t="s">
        <v>262</v>
      </c>
      <c r="H8" s="35" t="s">
        <v>257</v>
      </c>
      <c r="I8" s="35" t="s">
        <v>258</v>
      </c>
      <c r="J8" s="35" t="s">
        <v>261</v>
      </c>
      <c r="K8" s="35" t="s">
        <v>17</v>
      </c>
      <c r="L8" s="35" t="s">
        <v>49</v>
      </c>
    </row>
    <row r="9" spans="2:13" ht="16.5" customHeight="1" x14ac:dyDescent="0.3">
      <c r="B9" s="147">
        <v>1</v>
      </c>
      <c r="C9" s="148"/>
      <c r="D9" s="148"/>
      <c r="E9" s="148"/>
      <c r="F9" s="149"/>
      <c r="G9" s="35">
        <v>2</v>
      </c>
      <c r="H9" s="35">
        <v>3</v>
      </c>
      <c r="I9" s="35">
        <v>4</v>
      </c>
      <c r="J9" s="35">
        <v>5</v>
      </c>
      <c r="K9" s="35" t="s">
        <v>18</v>
      </c>
      <c r="L9" s="35" t="s">
        <v>19</v>
      </c>
    </row>
    <row r="10" spans="2:13" x14ac:dyDescent="0.3">
      <c r="B10" s="6"/>
      <c r="C10" s="6"/>
      <c r="D10" s="6"/>
      <c r="E10" s="6"/>
      <c r="F10" s="6" t="s">
        <v>20</v>
      </c>
      <c r="G10" s="48">
        <f>G11+G37</f>
        <v>835209.98</v>
      </c>
      <c r="H10" s="48">
        <f>H11+H37</f>
        <v>1933676</v>
      </c>
      <c r="I10" s="48">
        <f>I11+I37</f>
        <v>1933676</v>
      </c>
      <c r="J10" s="49">
        <f>J11+J37</f>
        <v>929248.03</v>
      </c>
      <c r="K10" s="49">
        <f>J10/G10*100</f>
        <v>111.25921052811174</v>
      </c>
      <c r="L10" s="49">
        <f>J10/I10*100</f>
        <v>48.056035757800167</v>
      </c>
      <c r="M10" s="50"/>
    </row>
    <row r="11" spans="2:13" ht="15.75" customHeight="1" x14ac:dyDescent="0.3">
      <c r="B11" s="6">
        <v>6</v>
      </c>
      <c r="C11" s="6"/>
      <c r="D11" s="6"/>
      <c r="E11" s="6"/>
      <c r="F11" s="6" t="s">
        <v>2</v>
      </c>
      <c r="G11" s="48">
        <f>G12+G23+G26+G29+G34</f>
        <v>835209.98</v>
      </c>
      <c r="H11" s="48">
        <f>H12+H23+H26+H29+H34</f>
        <v>1933676</v>
      </c>
      <c r="I11" s="48">
        <f>I12+I23+I26+I29+I34+I37</f>
        <v>1933676</v>
      </c>
      <c r="J11" s="49">
        <f>J12+J23+J26+J29+J34</f>
        <v>929248.03</v>
      </c>
      <c r="K11" s="49">
        <f>J11/G11*K100</f>
        <v>0</v>
      </c>
      <c r="L11" s="49">
        <f>J11/I11*100</f>
        <v>48.056035757800167</v>
      </c>
      <c r="M11" s="50"/>
    </row>
    <row r="12" spans="2:13" ht="26.4" x14ac:dyDescent="0.3">
      <c r="B12" s="6"/>
      <c r="C12" s="6">
        <v>63</v>
      </c>
      <c r="D12" s="6"/>
      <c r="E12" s="6"/>
      <c r="F12" s="6" t="s">
        <v>21</v>
      </c>
      <c r="G12" s="48">
        <f>G13+G15+G17+G19+G21</f>
        <v>752197.2699999999</v>
      </c>
      <c r="H12" s="48">
        <v>1761000</v>
      </c>
      <c r="I12" s="48">
        <v>1761000</v>
      </c>
      <c r="J12" s="49">
        <f>J13+J15+J17+J19+J21</f>
        <v>813331.06</v>
      </c>
      <c r="K12" s="49">
        <f>J12/G12*100</f>
        <v>108.12736132371235</v>
      </c>
      <c r="L12" s="49">
        <f>J12/I12*100</f>
        <v>46.185750141964796</v>
      </c>
      <c r="M12" s="50"/>
    </row>
    <row r="13" spans="2:13" x14ac:dyDescent="0.3">
      <c r="B13" s="6"/>
      <c r="C13" s="6"/>
      <c r="D13" s="6">
        <v>633</v>
      </c>
      <c r="E13" s="6"/>
      <c r="F13" s="6" t="s">
        <v>69</v>
      </c>
      <c r="G13" s="48">
        <f>G14</f>
        <v>540</v>
      </c>
      <c r="H13" s="48"/>
      <c r="I13" s="48"/>
      <c r="J13" s="49">
        <f>J14</f>
        <v>0</v>
      </c>
      <c r="K13" s="49">
        <f>J13/G13*100</f>
        <v>0</v>
      </c>
      <c r="L13" s="49"/>
      <c r="M13" s="50"/>
    </row>
    <row r="14" spans="2:13" x14ac:dyDescent="0.3">
      <c r="B14" s="7"/>
      <c r="C14" s="7"/>
      <c r="D14" s="7"/>
      <c r="E14" s="7">
        <v>6331</v>
      </c>
      <c r="F14" s="7" t="s">
        <v>68</v>
      </c>
      <c r="G14" s="46">
        <v>540</v>
      </c>
      <c r="H14" s="46"/>
      <c r="I14" s="46"/>
      <c r="J14" s="47">
        <v>0</v>
      </c>
      <c r="K14" s="49">
        <f t="shared" ref="K14" si="0">J14/G14*100</f>
        <v>0</v>
      </c>
      <c r="L14" s="47"/>
      <c r="M14" s="50"/>
    </row>
    <row r="15" spans="2:13" x14ac:dyDescent="0.3">
      <c r="B15" s="21"/>
      <c r="C15" s="21"/>
      <c r="D15" s="21">
        <v>634</v>
      </c>
      <c r="E15" s="21"/>
      <c r="F15" s="21" t="s">
        <v>70</v>
      </c>
      <c r="G15" s="48">
        <f>G16</f>
        <v>0</v>
      </c>
      <c r="H15" s="48"/>
      <c r="I15" s="48"/>
      <c r="J15" s="49">
        <f>J16</f>
        <v>0</v>
      </c>
      <c r="K15" s="49">
        <v>0</v>
      </c>
      <c r="L15" s="49"/>
      <c r="M15" s="50"/>
    </row>
    <row r="16" spans="2:13" x14ac:dyDescent="0.3">
      <c r="B16" s="7"/>
      <c r="C16" s="7"/>
      <c r="D16" s="7"/>
      <c r="E16" s="7">
        <v>6341</v>
      </c>
      <c r="F16" s="7" t="s">
        <v>71</v>
      </c>
      <c r="G16" s="46">
        <v>0</v>
      </c>
      <c r="H16" s="46"/>
      <c r="I16" s="46"/>
      <c r="J16" s="47">
        <v>0</v>
      </c>
      <c r="K16" s="49">
        <v>0</v>
      </c>
      <c r="L16" s="47"/>
      <c r="M16" s="50"/>
    </row>
    <row r="17" spans="2:13" ht="26.4" x14ac:dyDescent="0.3">
      <c r="B17" s="21"/>
      <c r="C17" s="21"/>
      <c r="D17" s="21">
        <v>636</v>
      </c>
      <c r="E17" s="21"/>
      <c r="F17" s="55" t="s">
        <v>72</v>
      </c>
      <c r="G17" s="48">
        <f>G18</f>
        <v>751622.07</v>
      </c>
      <c r="H17" s="48"/>
      <c r="I17" s="48"/>
      <c r="J17" s="49">
        <f>J18</f>
        <v>813331.06</v>
      </c>
      <c r="K17" s="49">
        <f>J17/G17*100</f>
        <v>108.21010883834215</v>
      </c>
      <c r="L17" s="49"/>
      <c r="M17" s="50"/>
    </row>
    <row r="18" spans="2:13" ht="26.4" x14ac:dyDescent="0.3">
      <c r="B18" s="7"/>
      <c r="C18" s="7"/>
      <c r="D18" s="7"/>
      <c r="E18" s="7">
        <v>6361</v>
      </c>
      <c r="F18" s="27" t="s">
        <v>73</v>
      </c>
      <c r="G18" s="46">
        <v>751622.07</v>
      </c>
      <c r="H18" s="46"/>
      <c r="I18" s="46"/>
      <c r="J18" s="47">
        <v>813331.06</v>
      </c>
      <c r="K18" s="49">
        <f>J18/G18*100</f>
        <v>108.21010883834215</v>
      </c>
      <c r="L18" s="47"/>
      <c r="M18" s="50"/>
    </row>
    <row r="19" spans="2:13" x14ac:dyDescent="0.3">
      <c r="B19" s="21"/>
      <c r="C19" s="21"/>
      <c r="D19" s="21">
        <v>638</v>
      </c>
      <c r="E19" s="21"/>
      <c r="F19" s="21" t="s">
        <v>74</v>
      </c>
      <c r="G19" s="48">
        <f>G20</f>
        <v>0</v>
      </c>
      <c r="H19" s="48"/>
      <c r="I19" s="48"/>
      <c r="J19" s="49">
        <f>J20</f>
        <v>0</v>
      </c>
      <c r="K19" s="49">
        <v>0</v>
      </c>
      <c r="L19" s="49"/>
      <c r="M19" s="50"/>
    </row>
    <row r="20" spans="2:13" x14ac:dyDescent="0.3">
      <c r="B20" s="7"/>
      <c r="C20" s="7"/>
      <c r="D20" s="8"/>
      <c r="E20" s="8">
        <v>6381</v>
      </c>
      <c r="F20" s="7" t="s">
        <v>75</v>
      </c>
      <c r="G20" s="46">
        <v>0</v>
      </c>
      <c r="H20" s="46"/>
      <c r="I20" s="46"/>
      <c r="J20" s="47">
        <v>0</v>
      </c>
      <c r="K20" s="49">
        <v>0</v>
      </c>
      <c r="L20" s="47"/>
      <c r="M20" s="50"/>
    </row>
    <row r="21" spans="2:13" x14ac:dyDescent="0.3">
      <c r="B21" s="21"/>
      <c r="C21" s="21"/>
      <c r="D21" s="32">
        <v>639</v>
      </c>
      <c r="E21" s="32"/>
      <c r="F21" s="21" t="s">
        <v>246</v>
      </c>
      <c r="G21" s="48">
        <f>G22</f>
        <v>35.200000000000003</v>
      </c>
      <c r="H21" s="48"/>
      <c r="I21" s="48"/>
      <c r="J21" s="49">
        <f>J22</f>
        <v>0</v>
      </c>
      <c r="K21" s="49"/>
      <c r="L21" s="49"/>
      <c r="M21" s="50"/>
    </row>
    <row r="22" spans="2:13" x14ac:dyDescent="0.3">
      <c r="B22" s="7"/>
      <c r="C22" s="7"/>
      <c r="D22" s="8"/>
      <c r="E22" s="8">
        <v>6391</v>
      </c>
      <c r="F22" s="7" t="s">
        <v>247</v>
      </c>
      <c r="G22" s="46">
        <v>35.200000000000003</v>
      </c>
      <c r="H22" s="46"/>
      <c r="I22" s="46"/>
      <c r="J22" s="47">
        <v>0</v>
      </c>
      <c r="K22" s="49"/>
      <c r="L22" s="47"/>
      <c r="M22" s="50"/>
    </row>
    <row r="23" spans="2:13" x14ac:dyDescent="0.3">
      <c r="B23" s="21"/>
      <c r="C23" s="21">
        <v>64</v>
      </c>
      <c r="D23" s="32"/>
      <c r="E23" s="32"/>
      <c r="F23" s="21" t="s">
        <v>76</v>
      </c>
      <c r="G23" s="48">
        <f>G24</f>
        <v>3.02</v>
      </c>
      <c r="H23" s="48">
        <v>8</v>
      </c>
      <c r="I23" s="48">
        <v>8</v>
      </c>
      <c r="J23" s="49">
        <f>J24</f>
        <v>2.2999999999999998</v>
      </c>
      <c r="K23" s="49">
        <f t="shared" ref="K23:K36" si="1">J23/G23*100</f>
        <v>76.158940397350989</v>
      </c>
      <c r="L23" s="49">
        <f>J23/I23*100</f>
        <v>28.749999999999996</v>
      </c>
      <c r="M23" s="50"/>
    </row>
    <row r="24" spans="2:13" x14ac:dyDescent="0.3">
      <c r="B24" s="21"/>
      <c r="C24" s="21"/>
      <c r="D24" s="32">
        <v>641</v>
      </c>
      <c r="E24" s="32"/>
      <c r="F24" s="21" t="s">
        <v>77</v>
      </c>
      <c r="G24" s="48">
        <f>G25</f>
        <v>3.02</v>
      </c>
      <c r="H24" s="48"/>
      <c r="I24" s="48"/>
      <c r="J24" s="49">
        <f>J25</f>
        <v>2.2999999999999998</v>
      </c>
      <c r="K24" s="49">
        <f t="shared" si="1"/>
        <v>76.158940397350989</v>
      </c>
      <c r="L24" s="49">
        <v>0</v>
      </c>
      <c r="M24" s="50"/>
    </row>
    <row r="25" spans="2:13" x14ac:dyDescent="0.3">
      <c r="B25" s="7"/>
      <c r="C25" s="7"/>
      <c r="D25" s="8"/>
      <c r="E25" s="8">
        <v>6413</v>
      </c>
      <c r="F25" s="7" t="s">
        <v>78</v>
      </c>
      <c r="G25" s="46">
        <v>3.02</v>
      </c>
      <c r="H25" s="46"/>
      <c r="I25" s="46"/>
      <c r="J25" s="47">
        <v>2.2999999999999998</v>
      </c>
      <c r="K25" s="49">
        <f t="shared" si="1"/>
        <v>76.158940397350989</v>
      </c>
      <c r="L25" s="47"/>
      <c r="M25" s="50"/>
    </row>
    <row r="26" spans="2:13" x14ac:dyDescent="0.3">
      <c r="B26" s="21"/>
      <c r="C26" s="21">
        <v>65</v>
      </c>
      <c r="D26" s="32"/>
      <c r="E26" s="32"/>
      <c r="F26" s="21" t="s">
        <v>79</v>
      </c>
      <c r="G26" s="48">
        <f>G27</f>
        <v>990</v>
      </c>
      <c r="H26" s="48">
        <v>7000</v>
      </c>
      <c r="I26" s="48">
        <v>7000</v>
      </c>
      <c r="J26" s="49">
        <f>J27</f>
        <v>480</v>
      </c>
      <c r="K26" s="49">
        <f t="shared" si="1"/>
        <v>48.484848484848484</v>
      </c>
      <c r="L26" s="49">
        <f>J26/I26*100</f>
        <v>6.8571428571428577</v>
      </c>
      <c r="M26" s="50"/>
    </row>
    <row r="27" spans="2:13" x14ac:dyDescent="0.3">
      <c r="B27" s="21"/>
      <c r="C27" s="21"/>
      <c r="D27" s="32">
        <v>652</v>
      </c>
      <c r="E27" s="32"/>
      <c r="F27" s="21" t="s">
        <v>79</v>
      </c>
      <c r="G27" s="48">
        <f>G28</f>
        <v>990</v>
      </c>
      <c r="H27" s="48"/>
      <c r="I27" s="48"/>
      <c r="J27" s="49">
        <f>J28</f>
        <v>480</v>
      </c>
      <c r="K27" s="49">
        <f t="shared" si="1"/>
        <v>48.484848484848484</v>
      </c>
      <c r="L27" s="49">
        <v>0</v>
      </c>
      <c r="M27" s="50"/>
    </row>
    <row r="28" spans="2:13" x14ac:dyDescent="0.3">
      <c r="B28" s="7"/>
      <c r="C28" s="7"/>
      <c r="D28" s="8"/>
      <c r="E28" s="8">
        <v>6526</v>
      </c>
      <c r="F28" s="7" t="s">
        <v>80</v>
      </c>
      <c r="G28" s="46">
        <v>990</v>
      </c>
      <c r="H28" s="46"/>
      <c r="I28" s="46"/>
      <c r="J28" s="47">
        <v>480</v>
      </c>
      <c r="K28" s="49">
        <f t="shared" si="1"/>
        <v>48.484848484848484</v>
      </c>
      <c r="L28" s="47"/>
      <c r="M28" s="50"/>
    </row>
    <row r="29" spans="2:13" ht="26.4" x14ac:dyDescent="0.3">
      <c r="B29" s="21"/>
      <c r="C29" s="21">
        <v>66</v>
      </c>
      <c r="D29" s="32"/>
      <c r="E29" s="32"/>
      <c r="F29" s="6" t="s">
        <v>22</v>
      </c>
      <c r="G29" s="48">
        <f>G30+G32</f>
        <v>11977.29</v>
      </c>
      <c r="H29" s="48">
        <v>22800</v>
      </c>
      <c r="I29" s="48">
        <v>22800</v>
      </c>
      <c r="J29" s="49">
        <f>J30+J32</f>
        <v>20833.61</v>
      </c>
      <c r="K29" s="49">
        <f t="shared" si="1"/>
        <v>173.94260304292538</v>
      </c>
      <c r="L29" s="49">
        <f>J29/I29*100</f>
        <v>91.375482456140361</v>
      </c>
      <c r="M29" s="50"/>
    </row>
    <row r="30" spans="2:13" ht="26.4" x14ac:dyDescent="0.3">
      <c r="B30" s="21"/>
      <c r="C30" s="21"/>
      <c r="D30" s="32">
        <v>661</v>
      </c>
      <c r="E30" s="32"/>
      <c r="F30" s="6" t="s">
        <v>23</v>
      </c>
      <c r="G30" s="48">
        <f>G31</f>
        <v>11677.29</v>
      </c>
      <c r="H30" s="48"/>
      <c r="I30" s="48"/>
      <c r="J30" s="49">
        <f>J31</f>
        <v>17533.61</v>
      </c>
      <c r="K30" s="49">
        <f t="shared" si="1"/>
        <v>150.15136217392904</v>
      </c>
      <c r="L30" s="49"/>
      <c r="M30" s="50"/>
    </row>
    <row r="31" spans="2:13" x14ac:dyDescent="0.3">
      <c r="B31" s="7"/>
      <c r="C31" s="21"/>
      <c r="D31" s="8"/>
      <c r="E31" s="8">
        <v>6615</v>
      </c>
      <c r="F31" s="11" t="s">
        <v>81</v>
      </c>
      <c r="G31" s="46">
        <v>11677.29</v>
      </c>
      <c r="H31" s="46"/>
      <c r="I31" s="46"/>
      <c r="J31" s="47">
        <v>17533.61</v>
      </c>
      <c r="K31" s="49">
        <f t="shared" si="1"/>
        <v>150.15136217392904</v>
      </c>
      <c r="L31" s="47"/>
      <c r="M31" s="50"/>
    </row>
    <row r="32" spans="2:13" ht="39.6" x14ac:dyDescent="0.3">
      <c r="B32" s="21"/>
      <c r="C32" s="21"/>
      <c r="D32" s="32">
        <v>663</v>
      </c>
      <c r="E32" s="32"/>
      <c r="F32" s="6" t="s">
        <v>82</v>
      </c>
      <c r="G32" s="48">
        <f>G33</f>
        <v>300</v>
      </c>
      <c r="H32" s="48"/>
      <c r="I32" s="48"/>
      <c r="J32" s="49">
        <f>J33</f>
        <v>3300</v>
      </c>
      <c r="K32" s="49">
        <f t="shared" si="1"/>
        <v>1100</v>
      </c>
      <c r="L32" s="49"/>
      <c r="M32" s="50"/>
    </row>
    <row r="33" spans="2:13" x14ac:dyDescent="0.3">
      <c r="B33" s="7"/>
      <c r="C33" s="21"/>
      <c r="D33" s="8"/>
      <c r="E33" s="8">
        <v>6631</v>
      </c>
      <c r="F33" s="11" t="s">
        <v>83</v>
      </c>
      <c r="G33" s="46">
        <v>300</v>
      </c>
      <c r="H33" s="46"/>
      <c r="I33" s="46"/>
      <c r="J33" s="47">
        <v>3300</v>
      </c>
      <c r="K33" s="49">
        <f t="shared" si="1"/>
        <v>1100</v>
      </c>
      <c r="L33" s="47"/>
      <c r="M33" s="50"/>
    </row>
    <row r="34" spans="2:13" ht="26.4" x14ac:dyDescent="0.3">
      <c r="B34" s="7"/>
      <c r="C34" s="21">
        <v>67</v>
      </c>
      <c r="D34" s="8"/>
      <c r="E34" s="21"/>
      <c r="F34" s="6" t="s">
        <v>84</v>
      </c>
      <c r="G34" s="48">
        <f>G35</f>
        <v>70042.399999999994</v>
      </c>
      <c r="H34" s="48">
        <v>142868</v>
      </c>
      <c r="I34" s="48">
        <v>142868</v>
      </c>
      <c r="J34" s="49">
        <f>J35</f>
        <v>94601.06</v>
      </c>
      <c r="K34" s="49">
        <f t="shared" si="1"/>
        <v>135.06256210523912</v>
      </c>
      <c r="L34" s="49">
        <f>J34/I34*100</f>
        <v>66.215709606069936</v>
      </c>
      <c r="M34" s="50"/>
    </row>
    <row r="35" spans="2:13" ht="26.4" x14ac:dyDescent="0.3">
      <c r="B35" s="7"/>
      <c r="C35" s="21"/>
      <c r="D35" s="21">
        <v>671</v>
      </c>
      <c r="E35" s="21"/>
      <c r="F35" s="6" t="s">
        <v>85</v>
      </c>
      <c r="G35" s="48">
        <f>G36</f>
        <v>70042.399999999994</v>
      </c>
      <c r="H35" s="48"/>
      <c r="I35" s="48"/>
      <c r="J35" s="49">
        <f>J36</f>
        <v>94601.06</v>
      </c>
      <c r="K35" s="49">
        <f t="shared" si="1"/>
        <v>135.06256210523912</v>
      </c>
      <c r="L35" s="49"/>
      <c r="M35" s="50"/>
    </row>
    <row r="36" spans="2:13" ht="26.4" x14ac:dyDescent="0.3">
      <c r="B36" s="7"/>
      <c r="C36" s="21"/>
      <c r="D36" s="8"/>
      <c r="E36" s="8">
        <v>6711</v>
      </c>
      <c r="F36" s="11" t="s">
        <v>86</v>
      </c>
      <c r="G36" s="46">
        <v>70042.399999999994</v>
      </c>
      <c r="H36" s="46"/>
      <c r="I36" s="46"/>
      <c r="J36" s="47">
        <v>94601.06</v>
      </c>
      <c r="K36" s="49">
        <f t="shared" si="1"/>
        <v>135.06256210523912</v>
      </c>
      <c r="L36" s="47"/>
      <c r="M36" s="50"/>
    </row>
    <row r="37" spans="2:13" s="33" customFormat="1" x14ac:dyDescent="0.3">
      <c r="B37" s="21">
        <v>7</v>
      </c>
      <c r="C37" s="21"/>
      <c r="D37" s="32"/>
      <c r="E37" s="32"/>
      <c r="F37" s="6" t="s">
        <v>3</v>
      </c>
      <c r="G37" s="48">
        <f>G38</f>
        <v>0</v>
      </c>
      <c r="H37" s="46">
        <f>H38+H62</f>
        <v>0</v>
      </c>
      <c r="I37" s="46">
        <v>0</v>
      </c>
      <c r="J37" s="49">
        <f>J38</f>
        <v>0</v>
      </c>
      <c r="K37" s="49">
        <v>0</v>
      </c>
      <c r="L37" s="47">
        <v>0</v>
      </c>
      <c r="M37" s="53"/>
    </row>
    <row r="38" spans="2:13" ht="26.4" x14ac:dyDescent="0.3">
      <c r="B38" s="21"/>
      <c r="C38" s="21">
        <v>72</v>
      </c>
      <c r="D38" s="32"/>
      <c r="E38" s="32"/>
      <c r="F38" s="55" t="s">
        <v>25</v>
      </c>
      <c r="G38" s="48">
        <f>G39</f>
        <v>0</v>
      </c>
      <c r="H38" s="48">
        <v>0</v>
      </c>
      <c r="I38" s="48">
        <v>0</v>
      </c>
      <c r="J38" s="49">
        <f>J39</f>
        <v>0</v>
      </c>
      <c r="K38" s="49">
        <v>0</v>
      </c>
      <c r="L38" s="47">
        <v>0</v>
      </c>
      <c r="M38" s="50"/>
    </row>
    <row r="39" spans="2:13" x14ac:dyDescent="0.3">
      <c r="B39" s="21"/>
      <c r="C39" s="21"/>
      <c r="D39" s="21">
        <v>721</v>
      </c>
      <c r="E39" s="21"/>
      <c r="F39" s="55" t="s">
        <v>26</v>
      </c>
      <c r="G39" s="48">
        <f>G40</f>
        <v>0</v>
      </c>
      <c r="H39" s="48"/>
      <c r="I39" s="48"/>
      <c r="J39" s="49">
        <f>J40</f>
        <v>0</v>
      </c>
      <c r="K39" s="49">
        <v>0</v>
      </c>
      <c r="L39" s="47">
        <v>0</v>
      </c>
      <c r="M39" s="50"/>
    </row>
    <row r="40" spans="2:13" x14ac:dyDescent="0.3">
      <c r="B40" s="7"/>
      <c r="C40" s="7"/>
      <c r="D40" s="7"/>
      <c r="E40" s="7">
        <v>7211</v>
      </c>
      <c r="F40" s="27" t="s">
        <v>27</v>
      </c>
      <c r="G40" s="46">
        <v>0</v>
      </c>
      <c r="H40" s="46"/>
      <c r="I40" s="46"/>
      <c r="J40" s="47">
        <v>0</v>
      </c>
      <c r="K40" s="49">
        <v>0</v>
      </c>
      <c r="L40" s="47">
        <v>0</v>
      </c>
      <c r="M40" s="50"/>
    </row>
    <row r="41" spans="2:13" ht="15.75" customHeight="1" x14ac:dyDescent="0.3">
      <c r="G41" s="50"/>
      <c r="H41" s="50"/>
      <c r="I41" s="50"/>
      <c r="J41" s="50"/>
      <c r="K41" s="50"/>
      <c r="L41" s="50"/>
      <c r="M41" s="50"/>
    </row>
    <row r="42" spans="2:13" ht="26.4" x14ac:dyDescent="0.3">
      <c r="B42" s="147" t="s">
        <v>7</v>
      </c>
      <c r="C42" s="148"/>
      <c r="D42" s="148"/>
      <c r="E42" s="148"/>
      <c r="F42" s="149"/>
      <c r="G42" s="51" t="s">
        <v>263</v>
      </c>
      <c r="H42" s="51" t="s">
        <v>257</v>
      </c>
      <c r="I42" s="51" t="s">
        <v>258</v>
      </c>
      <c r="J42" s="51" t="s">
        <v>262</v>
      </c>
      <c r="K42" s="51" t="s">
        <v>17</v>
      </c>
      <c r="L42" s="51" t="s">
        <v>49</v>
      </c>
      <c r="M42" s="50"/>
    </row>
    <row r="43" spans="2:13" ht="12.75" customHeight="1" x14ac:dyDescent="0.3">
      <c r="B43" s="147">
        <v>1</v>
      </c>
      <c r="C43" s="148"/>
      <c r="D43" s="148"/>
      <c r="E43" s="148"/>
      <c r="F43" s="149"/>
      <c r="G43" s="54">
        <v>2</v>
      </c>
      <c r="H43" s="54">
        <v>3</v>
      </c>
      <c r="I43" s="54">
        <v>4</v>
      </c>
      <c r="J43" s="54">
        <v>5</v>
      </c>
      <c r="K43" s="51" t="s">
        <v>18</v>
      </c>
      <c r="L43" s="51" t="s">
        <v>19</v>
      </c>
      <c r="M43" s="50"/>
    </row>
    <row r="44" spans="2:13" x14ac:dyDescent="0.3">
      <c r="B44" s="6"/>
      <c r="C44" s="6"/>
      <c r="D44" s="6"/>
      <c r="E44" s="6"/>
      <c r="F44" s="6" t="s">
        <v>8</v>
      </c>
      <c r="G44" s="48">
        <f>G45+G103</f>
        <v>848104.82000000007</v>
      </c>
      <c r="H44" s="48">
        <f>H45+H103</f>
        <v>1933676</v>
      </c>
      <c r="I44" s="48">
        <f>I45+I103</f>
        <v>1933676</v>
      </c>
      <c r="J44" s="49">
        <f>J45+J103</f>
        <v>1066134.24</v>
      </c>
      <c r="K44" s="49">
        <f>J44/G44*100</f>
        <v>125.70783880228389</v>
      </c>
      <c r="L44" s="49">
        <f>J44/I44*100</f>
        <v>55.13510226118543</v>
      </c>
      <c r="M44" s="50"/>
    </row>
    <row r="45" spans="2:13" x14ac:dyDescent="0.3">
      <c r="B45" s="6">
        <v>3</v>
      </c>
      <c r="C45" s="6"/>
      <c r="D45" s="6"/>
      <c r="E45" s="6"/>
      <c r="F45" s="6" t="s">
        <v>4</v>
      </c>
      <c r="G45" s="48">
        <f>G46+G56+G88+G92+G95+G100</f>
        <v>844778.03</v>
      </c>
      <c r="H45" s="48">
        <f>H46+H56+H88+H92+H95+H100</f>
        <v>1924058</v>
      </c>
      <c r="I45" s="48">
        <f>I46+I56+I88+I92+I95+I100</f>
        <v>1924058</v>
      </c>
      <c r="J45" s="49">
        <f>J46+J56+J88+J92+J95+J100</f>
        <v>1059814.96</v>
      </c>
      <c r="K45" s="49">
        <f t="shared" ref="K45:K66" si="2">J45/G45*100</f>
        <v>125.4548440375515</v>
      </c>
      <c r="L45" s="49">
        <f>J45/I45*100</f>
        <v>55.082277145491453</v>
      </c>
      <c r="M45" s="50"/>
    </row>
    <row r="46" spans="2:13" x14ac:dyDescent="0.3">
      <c r="B46" s="6"/>
      <c r="C46" s="6">
        <v>31</v>
      </c>
      <c r="D46" s="6"/>
      <c r="E46" s="6"/>
      <c r="F46" s="6" t="s">
        <v>5</v>
      </c>
      <c r="G46" s="48">
        <f>G47+G51+G53</f>
        <v>756829.60000000009</v>
      </c>
      <c r="H46" s="48">
        <v>1744700</v>
      </c>
      <c r="I46" s="48">
        <v>1744700</v>
      </c>
      <c r="J46" s="49">
        <f>J47+J51+J53</f>
        <v>969664.88</v>
      </c>
      <c r="K46" s="49">
        <f t="shared" si="2"/>
        <v>128.12195506095426</v>
      </c>
      <c r="L46" s="49">
        <f>J46/I46*100</f>
        <v>55.57774287843182</v>
      </c>
      <c r="M46" s="50"/>
    </row>
    <row r="47" spans="2:13" x14ac:dyDescent="0.3">
      <c r="B47" s="21"/>
      <c r="C47" s="21"/>
      <c r="D47" s="21">
        <v>311</v>
      </c>
      <c r="E47" s="21"/>
      <c r="F47" s="21" t="s">
        <v>28</v>
      </c>
      <c r="G47" s="48">
        <f>G48+G49+G50</f>
        <v>627775.06000000006</v>
      </c>
      <c r="H47" s="48"/>
      <c r="I47" s="48"/>
      <c r="J47" s="49">
        <f>J48+J49+J50</f>
        <v>814216.05</v>
      </c>
      <c r="K47" s="49">
        <f t="shared" si="2"/>
        <v>129.69869335044945</v>
      </c>
      <c r="L47" s="49"/>
      <c r="M47" s="50"/>
    </row>
    <row r="48" spans="2:13" x14ac:dyDescent="0.3">
      <c r="B48" s="7"/>
      <c r="C48" s="7"/>
      <c r="D48" s="7"/>
      <c r="E48" s="7">
        <v>3111</v>
      </c>
      <c r="F48" s="7" t="s">
        <v>29</v>
      </c>
      <c r="G48" s="46">
        <v>588137.80000000005</v>
      </c>
      <c r="H48" s="46"/>
      <c r="I48" s="46"/>
      <c r="J48" s="47">
        <v>770790.77</v>
      </c>
      <c r="K48" s="49">
        <f t="shared" si="2"/>
        <v>131.05615214665679</v>
      </c>
      <c r="L48" s="49"/>
      <c r="M48" s="50"/>
    </row>
    <row r="49" spans="2:13" x14ac:dyDescent="0.3">
      <c r="B49" s="7"/>
      <c r="C49" s="7"/>
      <c r="D49" s="7"/>
      <c r="E49" s="7">
        <v>3113</v>
      </c>
      <c r="F49" s="7" t="s">
        <v>87</v>
      </c>
      <c r="G49" s="46">
        <v>22140.560000000001</v>
      </c>
      <c r="H49" s="46"/>
      <c r="I49" s="46"/>
      <c r="J49" s="47">
        <v>18522.12</v>
      </c>
      <c r="K49" s="49">
        <f t="shared" si="2"/>
        <v>83.656962606185203</v>
      </c>
      <c r="L49" s="49"/>
      <c r="M49" s="50"/>
    </row>
    <row r="50" spans="2:13" x14ac:dyDescent="0.3">
      <c r="B50" s="7"/>
      <c r="C50" s="7"/>
      <c r="D50" s="7"/>
      <c r="E50" s="7">
        <v>3114</v>
      </c>
      <c r="F50" s="7" t="s">
        <v>88</v>
      </c>
      <c r="G50" s="46">
        <v>17496.7</v>
      </c>
      <c r="H50" s="46"/>
      <c r="I50" s="46"/>
      <c r="J50" s="47">
        <v>24903.16</v>
      </c>
      <c r="K50" s="49">
        <f t="shared" si="2"/>
        <v>142.33061091520113</v>
      </c>
      <c r="L50" s="49"/>
      <c r="M50" s="50"/>
    </row>
    <row r="51" spans="2:13" x14ac:dyDescent="0.3">
      <c r="B51" s="21"/>
      <c r="C51" s="21"/>
      <c r="D51" s="21">
        <v>312</v>
      </c>
      <c r="E51" s="21"/>
      <c r="F51" s="21" t="s">
        <v>89</v>
      </c>
      <c r="G51" s="48">
        <f>G52</f>
        <v>24319.38</v>
      </c>
      <c r="H51" s="48"/>
      <c r="I51" s="48"/>
      <c r="J51" s="49">
        <f>J52</f>
        <v>21148.84</v>
      </c>
      <c r="K51" s="49">
        <f t="shared" si="2"/>
        <v>86.96290777149747</v>
      </c>
      <c r="L51" s="49"/>
      <c r="M51" s="50"/>
    </row>
    <row r="52" spans="2:13" x14ac:dyDescent="0.3">
      <c r="B52" s="7"/>
      <c r="C52" s="7"/>
      <c r="D52" s="7"/>
      <c r="E52" s="7">
        <v>3121</v>
      </c>
      <c r="F52" s="7" t="s">
        <v>89</v>
      </c>
      <c r="G52" s="46">
        <v>24319.38</v>
      </c>
      <c r="H52" s="46"/>
      <c r="I52" s="46"/>
      <c r="J52" s="47">
        <v>21148.84</v>
      </c>
      <c r="K52" s="49">
        <f t="shared" si="2"/>
        <v>86.96290777149747</v>
      </c>
      <c r="L52" s="49"/>
      <c r="M52" s="50"/>
    </row>
    <row r="53" spans="2:13" x14ac:dyDescent="0.3">
      <c r="B53" s="21"/>
      <c r="C53" s="21"/>
      <c r="D53" s="21">
        <v>313</v>
      </c>
      <c r="E53" s="21"/>
      <c r="F53" s="21" t="s">
        <v>90</v>
      </c>
      <c r="G53" s="48">
        <f>G54+G55</f>
        <v>104735.16</v>
      </c>
      <c r="H53" s="48"/>
      <c r="I53" s="48"/>
      <c r="J53" s="49">
        <f>J54+J55</f>
        <v>134299.99</v>
      </c>
      <c r="K53" s="49">
        <f t="shared" si="2"/>
        <v>128.22818048876803</v>
      </c>
      <c r="L53" s="49"/>
      <c r="M53" s="50"/>
    </row>
    <row r="54" spans="2:13" x14ac:dyDescent="0.3">
      <c r="B54" s="7"/>
      <c r="C54" s="7"/>
      <c r="D54" s="7"/>
      <c r="E54" s="7">
        <v>3132</v>
      </c>
      <c r="F54" s="7" t="s">
        <v>91</v>
      </c>
      <c r="G54" s="46">
        <v>104616.7</v>
      </c>
      <c r="H54" s="46"/>
      <c r="I54" s="46"/>
      <c r="J54" s="47">
        <v>134299.99</v>
      </c>
      <c r="K54" s="49">
        <f t="shared" si="2"/>
        <v>128.37337633475343</v>
      </c>
      <c r="L54" s="49"/>
      <c r="M54" s="50"/>
    </row>
    <row r="55" spans="2:13" ht="26.4" x14ac:dyDescent="0.3">
      <c r="B55" s="7"/>
      <c r="C55" s="7"/>
      <c r="D55" s="7"/>
      <c r="E55" s="7">
        <v>3133</v>
      </c>
      <c r="F55" s="27" t="s">
        <v>92</v>
      </c>
      <c r="G55" s="46">
        <v>118.46</v>
      </c>
      <c r="H55" s="46"/>
      <c r="I55" s="46"/>
      <c r="J55" s="47">
        <v>0</v>
      </c>
      <c r="K55" s="49">
        <f t="shared" si="2"/>
        <v>0</v>
      </c>
      <c r="L55" s="49"/>
      <c r="M55" s="50"/>
    </row>
    <row r="56" spans="2:13" x14ac:dyDescent="0.3">
      <c r="B56" s="21"/>
      <c r="C56" s="21">
        <v>32</v>
      </c>
      <c r="D56" s="32"/>
      <c r="E56" s="32"/>
      <c r="F56" s="21" t="s">
        <v>13</v>
      </c>
      <c r="G56" s="48">
        <f>G57+G62+G69+G79+G81</f>
        <v>79353.23</v>
      </c>
      <c r="H56" s="48">
        <v>175288</v>
      </c>
      <c r="I56" s="48">
        <v>175288</v>
      </c>
      <c r="J56" s="49">
        <f>J57+J62+J69+J79+J81</f>
        <v>85582.09</v>
      </c>
      <c r="K56" s="49">
        <f t="shared" si="2"/>
        <v>107.84953555135688</v>
      </c>
      <c r="L56" s="49">
        <f>J56/I56*100</f>
        <v>48.823701565423761</v>
      </c>
      <c r="M56" s="50"/>
    </row>
    <row r="57" spans="2:13" x14ac:dyDescent="0.3">
      <c r="B57" s="21"/>
      <c r="C57" s="21"/>
      <c r="D57" s="21">
        <v>321</v>
      </c>
      <c r="E57" s="21"/>
      <c r="F57" s="21" t="s">
        <v>30</v>
      </c>
      <c r="G57" s="48">
        <f>G58+G59+G60+G61</f>
        <v>27644.729999999996</v>
      </c>
      <c r="H57" s="48"/>
      <c r="I57" s="48"/>
      <c r="J57" s="49">
        <f>J58+J59+J60+J61</f>
        <v>33764.400000000001</v>
      </c>
      <c r="K57" s="49">
        <f t="shared" si="2"/>
        <v>122.13684127137434</v>
      </c>
      <c r="L57" s="49"/>
      <c r="M57" s="50"/>
    </row>
    <row r="58" spans="2:13" x14ac:dyDescent="0.3">
      <c r="B58" s="7"/>
      <c r="C58" s="21"/>
      <c r="D58" s="7"/>
      <c r="E58" s="7">
        <v>3211</v>
      </c>
      <c r="F58" s="27" t="s">
        <v>31</v>
      </c>
      <c r="G58" s="46">
        <v>6585.42</v>
      </c>
      <c r="H58" s="46"/>
      <c r="I58" s="46"/>
      <c r="J58" s="47">
        <v>9541.43</v>
      </c>
      <c r="K58" s="49">
        <f t="shared" si="2"/>
        <v>144.88719018680663</v>
      </c>
      <c r="L58" s="49"/>
      <c r="M58" s="50"/>
    </row>
    <row r="59" spans="2:13" x14ac:dyDescent="0.3">
      <c r="B59" s="7"/>
      <c r="C59" s="21"/>
      <c r="D59" s="8"/>
      <c r="E59" s="7">
        <v>3212</v>
      </c>
      <c r="F59" s="7" t="s">
        <v>30</v>
      </c>
      <c r="G59" s="46">
        <v>20493.71</v>
      </c>
      <c r="H59" s="46"/>
      <c r="I59" s="46"/>
      <c r="J59" s="47">
        <v>21111.47</v>
      </c>
      <c r="K59" s="49">
        <f t="shared" si="2"/>
        <v>103.01438831719587</v>
      </c>
      <c r="L59" s="49"/>
      <c r="M59" s="50"/>
    </row>
    <row r="60" spans="2:13" x14ac:dyDescent="0.3">
      <c r="B60" s="7"/>
      <c r="C60" s="21"/>
      <c r="D60" s="8"/>
      <c r="E60" s="7">
        <v>3213</v>
      </c>
      <c r="F60" s="7" t="s">
        <v>93</v>
      </c>
      <c r="G60" s="46">
        <v>418.1</v>
      </c>
      <c r="H60" s="46"/>
      <c r="I60" s="46"/>
      <c r="J60" s="47">
        <v>3012.5</v>
      </c>
      <c r="K60" s="49">
        <f t="shared" si="2"/>
        <v>720.52140636211425</v>
      </c>
      <c r="L60" s="49"/>
      <c r="M60" s="50"/>
    </row>
    <row r="61" spans="2:13" x14ac:dyDescent="0.3">
      <c r="B61" s="7"/>
      <c r="C61" s="21"/>
      <c r="D61" s="8"/>
      <c r="E61" s="7">
        <v>3214</v>
      </c>
      <c r="F61" s="8" t="s">
        <v>94</v>
      </c>
      <c r="G61" s="46">
        <v>147.5</v>
      </c>
      <c r="H61" s="46"/>
      <c r="I61" s="46"/>
      <c r="J61" s="47">
        <v>99</v>
      </c>
      <c r="K61" s="49">
        <f t="shared" si="2"/>
        <v>67.118644067796609</v>
      </c>
      <c r="L61" s="49"/>
      <c r="M61" s="50"/>
    </row>
    <row r="62" spans="2:13" x14ac:dyDescent="0.3">
      <c r="B62" s="21"/>
      <c r="C62" s="21"/>
      <c r="D62" s="21">
        <v>322</v>
      </c>
      <c r="E62" s="21"/>
      <c r="F62" s="21" t="s">
        <v>95</v>
      </c>
      <c r="G62" s="48">
        <f>G63+G64+G65+G66+G67+G68</f>
        <v>22969</v>
      </c>
      <c r="H62" s="48"/>
      <c r="I62" s="48"/>
      <c r="J62" s="49">
        <f>J63+J64+J65+J66+J67+J68</f>
        <v>18849</v>
      </c>
      <c r="K62" s="49">
        <f t="shared" si="2"/>
        <v>82.062780269058294</v>
      </c>
      <c r="L62" s="49"/>
      <c r="M62" s="50"/>
    </row>
    <row r="63" spans="2:13" x14ac:dyDescent="0.3">
      <c r="B63" s="7"/>
      <c r="C63" s="21"/>
      <c r="D63" s="8"/>
      <c r="E63" s="7">
        <v>3221</v>
      </c>
      <c r="F63" s="7" t="s">
        <v>96</v>
      </c>
      <c r="G63" s="46">
        <v>6327.11</v>
      </c>
      <c r="H63" s="46"/>
      <c r="I63" s="46"/>
      <c r="J63" s="47">
        <v>6205</v>
      </c>
      <c r="K63" s="49">
        <f t="shared" si="2"/>
        <v>98.070050939528471</v>
      </c>
      <c r="L63" s="49"/>
      <c r="M63" s="50"/>
    </row>
    <row r="64" spans="2:13" x14ac:dyDescent="0.3">
      <c r="B64" s="7"/>
      <c r="C64" s="21"/>
      <c r="D64" s="8"/>
      <c r="E64" s="7">
        <v>3222</v>
      </c>
      <c r="F64" s="7" t="s">
        <v>97</v>
      </c>
      <c r="G64" s="46">
        <v>4811.75</v>
      </c>
      <c r="H64" s="46"/>
      <c r="I64" s="46"/>
      <c r="J64" s="47">
        <v>4970.47</v>
      </c>
      <c r="K64" s="49">
        <f t="shared" si="2"/>
        <v>103.29859198836182</v>
      </c>
      <c r="L64" s="49"/>
      <c r="M64" s="50"/>
    </row>
    <row r="65" spans="2:13" x14ac:dyDescent="0.3">
      <c r="B65" s="7"/>
      <c r="C65" s="21"/>
      <c r="D65" s="8"/>
      <c r="E65" s="7">
        <v>3223</v>
      </c>
      <c r="F65" s="7" t="s">
        <v>98</v>
      </c>
      <c r="G65" s="46">
        <v>4507.97</v>
      </c>
      <c r="H65" s="46"/>
      <c r="I65" s="46"/>
      <c r="J65" s="47">
        <v>3766.97</v>
      </c>
      <c r="K65" s="49">
        <f t="shared" si="2"/>
        <v>83.562446067742229</v>
      </c>
      <c r="L65" s="49"/>
      <c r="M65" s="50"/>
    </row>
    <row r="66" spans="2:13" x14ac:dyDescent="0.3">
      <c r="B66" s="7"/>
      <c r="C66" s="21"/>
      <c r="D66" s="8"/>
      <c r="E66" s="7">
        <v>3224</v>
      </c>
      <c r="F66" s="7" t="s">
        <v>99</v>
      </c>
      <c r="G66" s="46">
        <v>6723.75</v>
      </c>
      <c r="H66" s="46"/>
      <c r="I66" s="46"/>
      <c r="J66" s="47">
        <v>1104.3800000000001</v>
      </c>
      <c r="K66" s="49">
        <f t="shared" si="2"/>
        <v>16.425060420152445</v>
      </c>
      <c r="L66" s="49"/>
      <c r="M66" s="50"/>
    </row>
    <row r="67" spans="2:13" x14ac:dyDescent="0.3">
      <c r="B67" s="7"/>
      <c r="C67" s="21"/>
      <c r="D67" s="8"/>
      <c r="E67" s="7">
        <v>3225</v>
      </c>
      <c r="F67" s="7" t="s">
        <v>100</v>
      </c>
      <c r="G67" s="46">
        <v>139.6</v>
      </c>
      <c r="H67" s="46"/>
      <c r="I67" s="46"/>
      <c r="J67" s="47">
        <v>2492.21</v>
      </c>
      <c r="K67" s="49">
        <f>J67/G67*100</f>
        <v>1785.2507163323783</v>
      </c>
      <c r="L67" s="49"/>
      <c r="M67" s="50"/>
    </row>
    <row r="68" spans="2:13" x14ac:dyDescent="0.3">
      <c r="B68" s="7"/>
      <c r="C68" s="21"/>
      <c r="D68" s="8"/>
      <c r="E68" s="7">
        <v>3227</v>
      </c>
      <c r="F68" s="7" t="s">
        <v>103</v>
      </c>
      <c r="G68" s="46">
        <v>458.82</v>
      </c>
      <c r="H68" s="46"/>
      <c r="I68" s="46"/>
      <c r="J68" s="47">
        <v>309.97000000000003</v>
      </c>
      <c r="K68" s="49">
        <v>0</v>
      </c>
      <c r="L68" s="49"/>
      <c r="M68" s="50"/>
    </row>
    <row r="69" spans="2:13" x14ac:dyDescent="0.3">
      <c r="B69" s="21"/>
      <c r="C69" s="21"/>
      <c r="D69" s="32">
        <v>323</v>
      </c>
      <c r="E69" s="21"/>
      <c r="F69" s="21" t="s">
        <v>101</v>
      </c>
      <c r="G69" s="48">
        <f>G70+G71+G72+G73+G74+G75+G76+G77+G78</f>
        <v>20460.740000000002</v>
      </c>
      <c r="H69" s="48"/>
      <c r="I69" s="48"/>
      <c r="J69" s="49">
        <f>J70+J71+J72+J73+J74+J75+J76+J77+J78</f>
        <v>27497.059999999998</v>
      </c>
      <c r="K69" s="49">
        <f t="shared" ref="K69:K78" si="3">J69/G69*100</f>
        <v>134.3893720363975</v>
      </c>
      <c r="L69" s="49"/>
      <c r="M69" s="50"/>
    </row>
    <row r="70" spans="2:13" x14ac:dyDescent="0.3">
      <c r="B70" s="7"/>
      <c r="C70" s="21"/>
      <c r="D70" s="8"/>
      <c r="E70" s="7">
        <v>3231</v>
      </c>
      <c r="F70" s="7" t="s">
        <v>102</v>
      </c>
      <c r="G70" s="46">
        <v>5806.56</v>
      </c>
      <c r="H70" s="46"/>
      <c r="I70" s="46"/>
      <c r="J70" s="47">
        <v>6286.06</v>
      </c>
      <c r="K70" s="49">
        <f t="shared" si="3"/>
        <v>108.25790140806259</v>
      </c>
      <c r="L70" s="49"/>
      <c r="M70" s="50"/>
    </row>
    <row r="71" spans="2:13" x14ac:dyDescent="0.3">
      <c r="B71" s="7"/>
      <c r="C71" s="21"/>
      <c r="D71" s="8"/>
      <c r="E71" s="7">
        <v>3232</v>
      </c>
      <c r="F71" s="7" t="s">
        <v>104</v>
      </c>
      <c r="G71" s="46">
        <v>2945.76</v>
      </c>
      <c r="H71" s="46"/>
      <c r="I71" s="46"/>
      <c r="J71" s="47">
        <v>6995.78</v>
      </c>
      <c r="K71" s="49">
        <f t="shared" si="3"/>
        <v>237.48642116126226</v>
      </c>
      <c r="L71" s="49"/>
      <c r="M71" s="50"/>
    </row>
    <row r="72" spans="2:13" x14ac:dyDescent="0.3">
      <c r="B72" s="7"/>
      <c r="C72" s="21"/>
      <c r="D72" s="8"/>
      <c r="E72" s="7">
        <v>3233</v>
      </c>
      <c r="F72" s="7" t="s">
        <v>105</v>
      </c>
      <c r="G72" s="46">
        <v>493.75</v>
      </c>
      <c r="H72" s="46"/>
      <c r="I72" s="46"/>
      <c r="J72" s="47">
        <v>550</v>
      </c>
      <c r="K72" s="49">
        <f t="shared" si="3"/>
        <v>111.39240506329114</v>
      </c>
      <c r="L72" s="49"/>
      <c r="M72" s="50"/>
    </row>
    <row r="73" spans="2:13" x14ac:dyDescent="0.3">
      <c r="B73" s="7"/>
      <c r="C73" s="21"/>
      <c r="D73" s="8"/>
      <c r="E73" s="7">
        <v>3234</v>
      </c>
      <c r="F73" s="7" t="s">
        <v>106</v>
      </c>
      <c r="G73" s="46">
        <v>2391.15</v>
      </c>
      <c r="H73" s="46"/>
      <c r="I73" s="46"/>
      <c r="J73" s="47">
        <v>2753.97</v>
      </c>
      <c r="K73" s="49">
        <f t="shared" si="3"/>
        <v>115.17345210463583</v>
      </c>
      <c r="L73" s="49"/>
      <c r="M73" s="50"/>
    </row>
    <row r="74" spans="2:13" x14ac:dyDescent="0.3">
      <c r="B74" s="7"/>
      <c r="C74" s="21"/>
      <c r="D74" s="8"/>
      <c r="E74" s="7">
        <v>3235</v>
      </c>
      <c r="F74" s="7" t="s">
        <v>107</v>
      </c>
      <c r="G74" s="46">
        <v>32.86</v>
      </c>
      <c r="H74" s="46"/>
      <c r="I74" s="46"/>
      <c r="J74" s="47">
        <v>32.86</v>
      </c>
      <c r="K74" s="49">
        <f t="shared" si="3"/>
        <v>100</v>
      </c>
      <c r="L74" s="49"/>
      <c r="M74" s="50"/>
    </row>
    <row r="75" spans="2:13" x14ac:dyDescent="0.3">
      <c r="B75" s="7"/>
      <c r="C75" s="21"/>
      <c r="D75" s="8"/>
      <c r="E75" s="7">
        <v>3236</v>
      </c>
      <c r="F75" s="7" t="s">
        <v>108</v>
      </c>
      <c r="G75" s="46">
        <v>0</v>
      </c>
      <c r="H75" s="46"/>
      <c r="I75" s="46"/>
      <c r="J75" s="47">
        <v>25.21</v>
      </c>
      <c r="K75" s="49"/>
      <c r="L75" s="49"/>
      <c r="M75" s="50"/>
    </row>
    <row r="76" spans="2:13" x14ac:dyDescent="0.3">
      <c r="B76" s="7"/>
      <c r="C76" s="21"/>
      <c r="D76" s="8"/>
      <c r="E76" s="7">
        <v>3237</v>
      </c>
      <c r="F76" s="7" t="s">
        <v>109</v>
      </c>
      <c r="G76" s="46">
        <v>5948.56</v>
      </c>
      <c r="H76" s="46"/>
      <c r="I76" s="46"/>
      <c r="J76" s="47">
        <v>9191.48</v>
      </c>
      <c r="K76" s="49">
        <f t="shared" si="3"/>
        <v>154.51605094342159</v>
      </c>
      <c r="L76" s="49"/>
      <c r="M76" s="50"/>
    </row>
    <row r="77" spans="2:13" x14ac:dyDescent="0.3">
      <c r="B77" s="7"/>
      <c r="C77" s="21"/>
      <c r="D77" s="8"/>
      <c r="E77" s="7">
        <v>3238</v>
      </c>
      <c r="F77" s="7" t="s">
        <v>110</v>
      </c>
      <c r="G77" s="46">
        <v>2065.56</v>
      </c>
      <c r="H77" s="46"/>
      <c r="I77" s="46"/>
      <c r="J77" s="47">
        <v>1085.0999999999999</v>
      </c>
      <c r="K77" s="49">
        <f t="shared" si="3"/>
        <v>52.532969267414167</v>
      </c>
      <c r="L77" s="49"/>
      <c r="M77" s="50"/>
    </row>
    <row r="78" spans="2:13" x14ac:dyDescent="0.3">
      <c r="B78" s="7"/>
      <c r="C78" s="21"/>
      <c r="D78" s="8"/>
      <c r="E78" s="7">
        <v>3239</v>
      </c>
      <c r="F78" s="7" t="s">
        <v>111</v>
      </c>
      <c r="G78" s="46">
        <v>776.54</v>
      </c>
      <c r="H78" s="46"/>
      <c r="I78" s="46"/>
      <c r="J78" s="47">
        <v>576.6</v>
      </c>
      <c r="K78" s="49">
        <f t="shared" si="3"/>
        <v>74.252453189790614</v>
      </c>
      <c r="L78" s="49"/>
      <c r="M78" s="50"/>
    </row>
    <row r="79" spans="2:13" x14ac:dyDescent="0.3">
      <c r="B79" s="21"/>
      <c r="C79" s="21"/>
      <c r="D79" s="32">
        <v>324</v>
      </c>
      <c r="E79" s="21"/>
      <c r="F79" s="21" t="s">
        <v>199</v>
      </c>
      <c r="G79" s="48">
        <f>G80</f>
        <v>0</v>
      </c>
      <c r="H79" s="48"/>
      <c r="I79" s="48"/>
      <c r="J79" s="49">
        <f>J80</f>
        <v>0</v>
      </c>
      <c r="K79" s="49">
        <v>0</v>
      </c>
      <c r="L79" s="49"/>
      <c r="M79" s="50"/>
    </row>
    <row r="80" spans="2:13" x14ac:dyDescent="0.3">
      <c r="B80" s="7"/>
      <c r="C80" s="21"/>
      <c r="D80" s="8"/>
      <c r="E80" s="7">
        <v>3241</v>
      </c>
      <c r="F80" s="7" t="s">
        <v>199</v>
      </c>
      <c r="G80" s="46">
        <v>0</v>
      </c>
      <c r="H80" s="46"/>
      <c r="I80" s="46"/>
      <c r="J80" s="47">
        <v>0</v>
      </c>
      <c r="K80" s="49">
        <v>0</v>
      </c>
      <c r="L80" s="49"/>
      <c r="M80" s="50"/>
    </row>
    <row r="81" spans="2:13" x14ac:dyDescent="0.3">
      <c r="B81" s="21"/>
      <c r="C81" s="21"/>
      <c r="D81" s="32">
        <v>329</v>
      </c>
      <c r="E81" s="21"/>
      <c r="F81" s="21" t="s">
        <v>112</v>
      </c>
      <c r="G81" s="48">
        <f>G82+G83+G84+G85+G86+G87</f>
        <v>8278.76</v>
      </c>
      <c r="H81" s="48"/>
      <c r="I81" s="48"/>
      <c r="J81" s="49">
        <f>J82+J83+J84+J85+J86+J87</f>
        <v>5471.63</v>
      </c>
      <c r="K81" s="49">
        <f t="shared" ref="K81:K91" si="4">J81/G81*100</f>
        <v>66.092385816233346</v>
      </c>
      <c r="L81" s="49"/>
      <c r="M81" s="50"/>
    </row>
    <row r="82" spans="2:13" x14ac:dyDescent="0.3">
      <c r="B82" s="7"/>
      <c r="C82" s="21"/>
      <c r="D82" s="8"/>
      <c r="E82" s="7">
        <v>3292</v>
      </c>
      <c r="F82" s="7" t="s">
        <v>113</v>
      </c>
      <c r="G82" s="46">
        <v>0</v>
      </c>
      <c r="H82" s="46"/>
      <c r="I82" s="46"/>
      <c r="J82" s="47">
        <v>0</v>
      </c>
      <c r="K82" s="49"/>
      <c r="L82" s="49"/>
      <c r="M82" s="50"/>
    </row>
    <row r="83" spans="2:13" x14ac:dyDescent="0.3">
      <c r="B83" s="7"/>
      <c r="C83" s="21"/>
      <c r="D83" s="8"/>
      <c r="E83" s="7">
        <v>3293</v>
      </c>
      <c r="F83" s="7" t="s">
        <v>114</v>
      </c>
      <c r="G83" s="46">
        <v>0</v>
      </c>
      <c r="H83" s="46"/>
      <c r="I83" s="46"/>
      <c r="J83" s="47">
        <v>0</v>
      </c>
      <c r="K83" s="49"/>
      <c r="L83" s="49"/>
      <c r="M83" s="50"/>
    </row>
    <row r="84" spans="2:13" x14ac:dyDescent="0.3">
      <c r="B84" s="7"/>
      <c r="C84" s="21"/>
      <c r="D84" s="8"/>
      <c r="E84" s="7">
        <v>3294</v>
      </c>
      <c r="F84" s="7" t="s">
        <v>115</v>
      </c>
      <c r="G84" s="46">
        <v>275</v>
      </c>
      <c r="H84" s="46"/>
      <c r="I84" s="46"/>
      <c r="J84" s="47">
        <v>280</v>
      </c>
      <c r="K84" s="49">
        <f t="shared" si="4"/>
        <v>101.81818181818181</v>
      </c>
      <c r="L84" s="49"/>
      <c r="M84" s="50"/>
    </row>
    <row r="85" spans="2:13" x14ac:dyDescent="0.3">
      <c r="B85" s="7"/>
      <c r="C85" s="21"/>
      <c r="D85" s="8"/>
      <c r="E85" s="7">
        <v>3295</v>
      </c>
      <c r="F85" s="7" t="s">
        <v>116</v>
      </c>
      <c r="G85" s="46">
        <v>1411.82</v>
      </c>
      <c r="H85" s="46"/>
      <c r="I85" s="46"/>
      <c r="J85" s="47">
        <v>1138.26</v>
      </c>
      <c r="K85" s="49">
        <f t="shared" si="4"/>
        <v>80.623592242637159</v>
      </c>
      <c r="L85" s="49"/>
      <c r="M85" s="50"/>
    </row>
    <row r="86" spans="2:13" x14ac:dyDescent="0.3">
      <c r="B86" s="7"/>
      <c r="C86" s="21"/>
      <c r="D86" s="8"/>
      <c r="E86" s="7">
        <v>3296</v>
      </c>
      <c r="F86" s="7" t="s">
        <v>117</v>
      </c>
      <c r="G86" s="46">
        <v>2370.63</v>
      </c>
      <c r="H86" s="46"/>
      <c r="I86" s="46"/>
      <c r="J86" s="47">
        <v>0</v>
      </c>
      <c r="K86" s="49">
        <f t="shared" si="4"/>
        <v>0</v>
      </c>
      <c r="L86" s="49"/>
      <c r="M86" s="50"/>
    </row>
    <row r="87" spans="2:13" x14ac:dyDescent="0.3">
      <c r="B87" s="7"/>
      <c r="C87" s="21"/>
      <c r="D87" s="8"/>
      <c r="E87" s="7">
        <v>3299</v>
      </c>
      <c r="F87" s="7" t="s">
        <v>112</v>
      </c>
      <c r="G87" s="46">
        <v>4221.3100000000004</v>
      </c>
      <c r="H87" s="46"/>
      <c r="I87" s="46"/>
      <c r="J87" s="47">
        <v>4053.37</v>
      </c>
      <c r="K87" s="49">
        <f t="shared" si="4"/>
        <v>96.021614143476768</v>
      </c>
      <c r="L87" s="49"/>
      <c r="M87" s="50"/>
    </row>
    <row r="88" spans="2:13" x14ac:dyDescent="0.3">
      <c r="B88" s="7"/>
      <c r="C88" s="21">
        <v>34</v>
      </c>
      <c r="D88" s="8"/>
      <c r="E88" s="7"/>
      <c r="F88" s="21" t="s">
        <v>118</v>
      </c>
      <c r="G88" s="48">
        <f>G89</f>
        <v>2786.35</v>
      </c>
      <c r="H88" s="48">
        <v>770</v>
      </c>
      <c r="I88" s="48">
        <v>770</v>
      </c>
      <c r="J88" s="49">
        <f>J89</f>
        <v>476.98</v>
      </c>
      <c r="K88" s="49">
        <f t="shared" si="4"/>
        <v>17.118452455721645</v>
      </c>
      <c r="L88" s="49">
        <f>J88/I88*100</f>
        <v>61.945454545454545</v>
      </c>
      <c r="M88" s="50"/>
    </row>
    <row r="89" spans="2:13" x14ac:dyDescent="0.3">
      <c r="B89" s="21"/>
      <c r="C89" s="21"/>
      <c r="D89" s="21">
        <v>343</v>
      </c>
      <c r="E89" s="21"/>
      <c r="F89" s="21" t="s">
        <v>119</v>
      </c>
      <c r="G89" s="48">
        <f>G90+G91</f>
        <v>2786.35</v>
      </c>
      <c r="H89" s="48"/>
      <c r="I89" s="48"/>
      <c r="J89" s="49">
        <f>J90+J91</f>
        <v>476.98</v>
      </c>
      <c r="K89" s="49">
        <f t="shared" si="4"/>
        <v>17.118452455721645</v>
      </c>
      <c r="L89" s="49"/>
      <c r="M89" s="50"/>
    </row>
    <row r="90" spans="2:13" x14ac:dyDescent="0.3">
      <c r="B90" s="7"/>
      <c r="C90" s="21"/>
      <c r="D90" s="7"/>
      <c r="E90" s="7">
        <v>3431</v>
      </c>
      <c r="F90" s="7" t="s">
        <v>120</v>
      </c>
      <c r="G90" s="46">
        <v>454.81</v>
      </c>
      <c r="H90" s="46"/>
      <c r="I90" s="46"/>
      <c r="J90" s="47">
        <v>476.98</v>
      </c>
      <c r="K90" s="49">
        <f t="shared" si="4"/>
        <v>104.87456300433149</v>
      </c>
      <c r="L90" s="49"/>
      <c r="M90" s="50"/>
    </row>
    <row r="91" spans="2:13" x14ac:dyDescent="0.3">
      <c r="B91" s="7"/>
      <c r="C91" s="21"/>
      <c r="D91" s="7"/>
      <c r="E91" s="7">
        <v>3433</v>
      </c>
      <c r="F91" s="7" t="s">
        <v>121</v>
      </c>
      <c r="G91" s="46">
        <v>2331.54</v>
      </c>
      <c r="H91" s="46"/>
      <c r="I91" s="46"/>
      <c r="J91" s="47">
        <v>0</v>
      </c>
      <c r="K91" s="49">
        <f t="shared" si="4"/>
        <v>0</v>
      </c>
      <c r="L91" s="49"/>
      <c r="M91" s="50"/>
    </row>
    <row r="92" spans="2:13" x14ac:dyDescent="0.3">
      <c r="B92" s="21"/>
      <c r="C92" s="21">
        <v>36</v>
      </c>
      <c r="D92" s="21"/>
      <c r="E92" s="21"/>
      <c r="F92" s="21" t="s">
        <v>200</v>
      </c>
      <c r="G92" s="48">
        <f>G93</f>
        <v>1902.51</v>
      </c>
      <c r="H92" s="46">
        <v>0</v>
      </c>
      <c r="I92" s="48">
        <v>0</v>
      </c>
      <c r="J92" s="49">
        <f>J93</f>
        <v>0</v>
      </c>
      <c r="K92" s="49">
        <v>0</v>
      </c>
      <c r="L92" s="49">
        <v>0</v>
      </c>
      <c r="M92" s="50"/>
    </row>
    <row r="93" spans="2:13" x14ac:dyDescent="0.3">
      <c r="B93" s="21"/>
      <c r="C93" s="21"/>
      <c r="D93" s="21">
        <v>369</v>
      </c>
      <c r="E93" s="21"/>
      <c r="F93" s="21" t="s">
        <v>248</v>
      </c>
      <c r="G93" s="48">
        <f>G94</f>
        <v>1902.51</v>
      </c>
      <c r="H93" s="48"/>
      <c r="I93" s="48"/>
      <c r="J93" s="49">
        <f>J94</f>
        <v>0</v>
      </c>
      <c r="K93" s="49"/>
      <c r="L93" s="49"/>
      <c r="M93" s="50"/>
    </row>
    <row r="94" spans="2:13" x14ac:dyDescent="0.3">
      <c r="B94" s="7"/>
      <c r="C94" s="21"/>
      <c r="D94" s="7"/>
      <c r="E94" s="7">
        <v>3691</v>
      </c>
      <c r="F94" s="7" t="s">
        <v>249</v>
      </c>
      <c r="G94" s="46">
        <v>1902.51</v>
      </c>
      <c r="H94" s="46"/>
      <c r="I94" s="46"/>
      <c r="J94" s="47">
        <v>0</v>
      </c>
      <c r="K94" s="49"/>
      <c r="L94" s="49"/>
      <c r="M94" s="50"/>
    </row>
    <row r="95" spans="2:13" ht="26.4" x14ac:dyDescent="0.3">
      <c r="B95" s="7"/>
      <c r="C95" s="21">
        <v>37</v>
      </c>
      <c r="D95" s="21"/>
      <c r="E95" s="21"/>
      <c r="F95" s="55" t="s">
        <v>122</v>
      </c>
      <c r="G95" s="48">
        <f>G96</f>
        <v>2760.73</v>
      </c>
      <c r="H95" s="48">
        <v>3300</v>
      </c>
      <c r="I95" s="48">
        <v>3300</v>
      </c>
      <c r="J95" s="49">
        <f>J96</f>
        <v>4091.01</v>
      </c>
      <c r="K95" s="49">
        <f>J95/G95*100</f>
        <v>148.1858059281422</v>
      </c>
      <c r="L95" s="49">
        <f>J95/I95*100</f>
        <v>123.97</v>
      </c>
      <c r="M95" s="50"/>
    </row>
    <row r="96" spans="2:13" ht="26.4" x14ac:dyDescent="0.3">
      <c r="B96" s="21"/>
      <c r="C96" s="21"/>
      <c r="D96" s="21">
        <v>372</v>
      </c>
      <c r="E96" s="21"/>
      <c r="F96" s="55" t="s">
        <v>123</v>
      </c>
      <c r="G96" s="48">
        <f>G97+G98+G99</f>
        <v>2760.73</v>
      </c>
      <c r="H96" s="48"/>
      <c r="I96" s="48"/>
      <c r="J96" s="49">
        <f>J97+J98+J99</f>
        <v>4091.01</v>
      </c>
      <c r="K96" s="49">
        <f>J96/G96*100</f>
        <v>148.1858059281422</v>
      </c>
      <c r="L96" s="49"/>
      <c r="M96" s="50"/>
    </row>
    <row r="97" spans="2:13" x14ac:dyDescent="0.3">
      <c r="B97" s="7"/>
      <c r="C97" s="21"/>
      <c r="D97" s="7"/>
      <c r="E97" s="7">
        <v>3721</v>
      </c>
      <c r="F97" s="7" t="s">
        <v>125</v>
      </c>
      <c r="G97" s="46">
        <v>0</v>
      </c>
      <c r="H97" s="46"/>
      <c r="I97" s="46"/>
      <c r="J97" s="47">
        <v>711.2</v>
      </c>
      <c r="K97" s="49"/>
      <c r="L97" s="49"/>
      <c r="M97" s="50"/>
    </row>
    <row r="98" spans="2:13" x14ac:dyDescent="0.3">
      <c r="B98" s="7"/>
      <c r="C98" s="21"/>
      <c r="D98" s="7"/>
      <c r="E98" s="7">
        <v>3722</v>
      </c>
      <c r="F98" s="7" t="s">
        <v>124</v>
      </c>
      <c r="G98" s="46">
        <v>0</v>
      </c>
      <c r="H98" s="46"/>
      <c r="I98" s="46"/>
      <c r="J98" s="47">
        <v>0</v>
      </c>
      <c r="K98" s="49">
        <v>0</v>
      </c>
      <c r="L98" s="49"/>
      <c r="M98" s="50"/>
    </row>
    <row r="99" spans="2:13" x14ac:dyDescent="0.3">
      <c r="B99" s="7"/>
      <c r="C99" s="21"/>
      <c r="D99" s="7"/>
      <c r="E99" s="7">
        <v>3723</v>
      </c>
      <c r="F99" s="7" t="s">
        <v>126</v>
      </c>
      <c r="G99" s="46">
        <v>2760.73</v>
      </c>
      <c r="H99" s="46"/>
      <c r="I99" s="46"/>
      <c r="J99" s="47">
        <v>3379.81</v>
      </c>
      <c r="K99" s="49">
        <f t="shared" ref="K99:K107" si="5">J99/G99*100</f>
        <v>122.424503663886</v>
      </c>
      <c r="L99" s="49"/>
      <c r="M99" s="50"/>
    </row>
    <row r="100" spans="2:13" x14ac:dyDescent="0.3">
      <c r="B100" s="7"/>
      <c r="C100" s="21">
        <v>38</v>
      </c>
      <c r="D100" s="7"/>
      <c r="E100" s="7"/>
      <c r="F100" s="21" t="s">
        <v>127</v>
      </c>
      <c r="G100" s="48">
        <f>G101</f>
        <v>1145.6099999999999</v>
      </c>
      <c r="H100" s="48">
        <v>0</v>
      </c>
      <c r="I100" s="48">
        <v>0</v>
      </c>
      <c r="J100" s="49">
        <f>J101</f>
        <v>0</v>
      </c>
      <c r="K100" s="49">
        <f t="shared" si="5"/>
        <v>0</v>
      </c>
      <c r="L100" s="49">
        <v>0</v>
      </c>
      <c r="M100" s="50"/>
    </row>
    <row r="101" spans="2:13" x14ac:dyDescent="0.3">
      <c r="B101" s="21"/>
      <c r="C101" s="21"/>
      <c r="D101" s="21">
        <v>381</v>
      </c>
      <c r="E101" s="21"/>
      <c r="F101" s="21" t="s">
        <v>83</v>
      </c>
      <c r="G101" s="48">
        <f>G102</f>
        <v>1145.6099999999999</v>
      </c>
      <c r="H101" s="48"/>
      <c r="I101" s="48"/>
      <c r="J101" s="49">
        <f>J102</f>
        <v>0</v>
      </c>
      <c r="K101" s="49">
        <f t="shared" si="5"/>
        <v>0</v>
      </c>
      <c r="L101" s="49"/>
      <c r="M101" s="50"/>
    </row>
    <row r="102" spans="2:13" x14ac:dyDescent="0.3">
      <c r="B102" s="7"/>
      <c r="C102" s="21"/>
      <c r="D102" s="7"/>
      <c r="E102" s="7">
        <v>3812</v>
      </c>
      <c r="F102" s="7" t="s">
        <v>128</v>
      </c>
      <c r="G102" s="46">
        <v>1145.6099999999999</v>
      </c>
      <c r="H102" s="46"/>
      <c r="I102" s="46"/>
      <c r="J102" s="47">
        <v>0</v>
      </c>
      <c r="K102" s="49">
        <f t="shared" si="5"/>
        <v>0</v>
      </c>
      <c r="L102" s="49"/>
      <c r="M102" s="50"/>
    </row>
    <row r="103" spans="2:13" x14ac:dyDescent="0.3">
      <c r="B103" s="9">
        <v>4</v>
      </c>
      <c r="C103" s="10"/>
      <c r="D103" s="10"/>
      <c r="E103" s="10"/>
      <c r="F103" s="19" t="s">
        <v>6</v>
      </c>
      <c r="G103" s="48">
        <f>G104</f>
        <v>3326.79</v>
      </c>
      <c r="H103" s="48">
        <f>H104</f>
        <v>9618</v>
      </c>
      <c r="I103" s="48">
        <f>I104</f>
        <v>9618</v>
      </c>
      <c r="J103" s="49">
        <f>J104</f>
        <v>6319.28</v>
      </c>
      <c r="K103" s="49">
        <f t="shared" si="5"/>
        <v>189.95127435155212</v>
      </c>
      <c r="L103" s="49">
        <f>J103/I103*100</f>
        <v>65.702640881680182</v>
      </c>
      <c r="M103" s="50"/>
    </row>
    <row r="104" spans="2:13" ht="26.4" x14ac:dyDescent="0.3">
      <c r="B104" s="11"/>
      <c r="C104" s="6">
        <v>42</v>
      </c>
      <c r="D104" s="11"/>
      <c r="E104" s="11"/>
      <c r="F104" s="19" t="s">
        <v>129</v>
      </c>
      <c r="G104" s="48">
        <f>G105+G108</f>
        <v>3326.79</v>
      </c>
      <c r="H104" s="48">
        <v>9618</v>
      </c>
      <c r="I104" s="56">
        <v>9618</v>
      </c>
      <c r="J104" s="49">
        <f>J105+J108</f>
        <v>6319.28</v>
      </c>
      <c r="K104" s="49">
        <f>J104/G104*100</f>
        <v>189.95127435155212</v>
      </c>
      <c r="L104" s="49">
        <f>J104/I104*100</f>
        <v>65.702640881680182</v>
      </c>
      <c r="M104" s="50"/>
    </row>
    <row r="105" spans="2:13" x14ac:dyDescent="0.3">
      <c r="B105" s="6"/>
      <c r="C105" s="6"/>
      <c r="D105" s="21">
        <v>422</v>
      </c>
      <c r="E105" s="21"/>
      <c r="F105" s="21" t="s">
        <v>130</v>
      </c>
      <c r="G105" s="48">
        <f>G106+G107</f>
        <v>3326.79</v>
      </c>
      <c r="H105" s="48"/>
      <c r="I105" s="56"/>
      <c r="J105" s="49">
        <f>J106+J107</f>
        <v>4818.82</v>
      </c>
      <c r="K105" s="49">
        <f t="shared" si="5"/>
        <v>144.84893846620918</v>
      </c>
      <c r="L105" s="49"/>
      <c r="M105" s="50"/>
    </row>
    <row r="106" spans="2:13" x14ac:dyDescent="0.3">
      <c r="B106" s="11"/>
      <c r="C106" s="11"/>
      <c r="D106" s="7"/>
      <c r="E106" s="7">
        <v>4221</v>
      </c>
      <c r="F106" s="7" t="s">
        <v>131</v>
      </c>
      <c r="G106" s="46">
        <v>2417.86</v>
      </c>
      <c r="H106" s="46"/>
      <c r="I106" s="52"/>
      <c r="J106" s="47">
        <v>4818.82</v>
      </c>
      <c r="K106" s="49">
        <f t="shared" si="5"/>
        <v>199.30103479936801</v>
      </c>
      <c r="L106" s="49"/>
      <c r="M106" s="50"/>
    </row>
    <row r="107" spans="2:13" x14ac:dyDescent="0.3">
      <c r="B107" s="11"/>
      <c r="C107" s="11"/>
      <c r="D107" s="7"/>
      <c r="E107" s="7">
        <v>4222</v>
      </c>
      <c r="F107" s="7" t="s">
        <v>132</v>
      </c>
      <c r="G107" s="46">
        <v>908.93</v>
      </c>
      <c r="H107" s="46"/>
      <c r="I107" s="52"/>
      <c r="J107" s="47">
        <v>0</v>
      </c>
      <c r="K107" s="49">
        <f t="shared" si="5"/>
        <v>0</v>
      </c>
      <c r="L107" s="49"/>
      <c r="M107" s="50"/>
    </row>
    <row r="108" spans="2:13" x14ac:dyDescent="0.3">
      <c r="B108" s="6"/>
      <c r="C108" s="6"/>
      <c r="D108" s="21">
        <v>424</v>
      </c>
      <c r="E108" s="21"/>
      <c r="F108" s="21" t="s">
        <v>133</v>
      </c>
      <c r="G108" s="48">
        <f>G109</f>
        <v>0</v>
      </c>
      <c r="H108" s="48"/>
      <c r="I108" s="56"/>
      <c r="J108" s="49">
        <f>J109</f>
        <v>1500.46</v>
      </c>
      <c r="K108" s="49">
        <v>0</v>
      </c>
      <c r="L108" s="49"/>
      <c r="M108" s="50"/>
    </row>
    <row r="109" spans="2:13" x14ac:dyDescent="0.3">
      <c r="B109" s="11"/>
      <c r="C109" s="11"/>
      <c r="D109" s="7"/>
      <c r="E109" s="7">
        <v>4241</v>
      </c>
      <c r="F109" s="7" t="s">
        <v>134</v>
      </c>
      <c r="G109" s="46">
        <v>0</v>
      </c>
      <c r="H109" s="46"/>
      <c r="I109" s="52"/>
      <c r="J109" s="47">
        <v>1500.46</v>
      </c>
      <c r="K109" s="49">
        <v>0</v>
      </c>
      <c r="L109" s="49"/>
      <c r="M109" s="50"/>
    </row>
    <row r="110" spans="2:13" x14ac:dyDescent="0.3">
      <c r="G110" s="50"/>
    </row>
  </sheetData>
  <mergeCells count="7">
    <mergeCell ref="B8:F8"/>
    <mergeCell ref="B9:F9"/>
    <mergeCell ref="B42:F42"/>
    <mergeCell ref="B43:F43"/>
    <mergeCell ref="B2:L2"/>
    <mergeCell ref="B4:L4"/>
    <mergeCell ref="B6:L6"/>
  </mergeCells>
  <pageMargins left="0.7" right="0.7" top="0.75" bottom="0.75" header="0.3" footer="0.3"/>
  <pageSetup paperSize="9" scale="61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H28"/>
  <sheetViews>
    <sheetView topLeftCell="A4" workbookViewId="0">
      <selection activeCell="I18" sqref="I18"/>
    </sheetView>
  </sheetViews>
  <sheetFormatPr defaultRowHeight="14.4" x14ac:dyDescent="0.3"/>
  <cols>
    <col min="2" max="2" width="37.6640625" customWidth="1"/>
    <col min="3" max="6" width="25.33203125" customWidth="1"/>
    <col min="7" max="8" width="15.6640625" customWidth="1"/>
  </cols>
  <sheetData>
    <row r="1" spans="2:8" ht="17.399999999999999" x14ac:dyDescent="0.3">
      <c r="B1" s="17"/>
      <c r="C1" s="17"/>
      <c r="D1" s="17"/>
      <c r="E1" s="17"/>
      <c r="F1" s="3"/>
      <c r="G1" s="3"/>
      <c r="H1" s="3"/>
    </row>
    <row r="2" spans="2:8" ht="15.6" x14ac:dyDescent="0.3">
      <c r="B2" s="150" t="s">
        <v>239</v>
      </c>
      <c r="C2" s="150"/>
      <c r="D2" s="150"/>
      <c r="E2" s="150"/>
      <c r="F2" s="150"/>
      <c r="G2" s="150"/>
      <c r="H2" s="150"/>
    </row>
    <row r="3" spans="2:8" ht="17.399999999999999" x14ac:dyDescent="0.3">
      <c r="B3" s="17"/>
      <c r="C3" s="17"/>
      <c r="D3" s="17"/>
      <c r="E3" s="17"/>
      <c r="F3" s="3"/>
      <c r="G3" s="3"/>
      <c r="H3" s="3"/>
    </row>
    <row r="4" spans="2:8" ht="26.4" x14ac:dyDescent="0.3">
      <c r="B4" s="35" t="s">
        <v>7</v>
      </c>
      <c r="C4" s="35" t="s">
        <v>243</v>
      </c>
      <c r="D4" s="35" t="s">
        <v>257</v>
      </c>
      <c r="E4" s="35" t="s">
        <v>258</v>
      </c>
      <c r="F4" s="35" t="s">
        <v>259</v>
      </c>
      <c r="G4" s="35" t="s">
        <v>17</v>
      </c>
      <c r="H4" s="35" t="s">
        <v>49</v>
      </c>
    </row>
    <row r="5" spans="2:8" x14ac:dyDescent="0.3">
      <c r="B5" s="35">
        <v>1</v>
      </c>
      <c r="C5" s="35">
        <v>2</v>
      </c>
      <c r="D5" s="35">
        <v>3</v>
      </c>
      <c r="E5" s="35">
        <v>4</v>
      </c>
      <c r="F5" s="35">
        <v>5</v>
      </c>
      <c r="G5" s="35" t="s">
        <v>18</v>
      </c>
      <c r="H5" s="35" t="s">
        <v>19</v>
      </c>
    </row>
    <row r="6" spans="2:8" x14ac:dyDescent="0.3">
      <c r="B6" s="6" t="s">
        <v>40</v>
      </c>
      <c r="C6" s="48">
        <f>C7+C10+C12+C15</f>
        <v>835209.9800000001</v>
      </c>
      <c r="D6" s="48">
        <f>D7+D10+D12+D15</f>
        <v>1933676</v>
      </c>
      <c r="E6" s="56">
        <f>E7+E10+E12+E15</f>
        <v>1933676</v>
      </c>
      <c r="F6" s="49">
        <f>F7+F10+F12+F15</f>
        <v>929248.03</v>
      </c>
      <c r="G6" s="49">
        <f>F6/C6*100</f>
        <v>111.25921052811174</v>
      </c>
      <c r="H6" s="49">
        <f>F6/E6*100</f>
        <v>48.056035757800167</v>
      </c>
    </row>
    <row r="7" spans="2:8" x14ac:dyDescent="0.3">
      <c r="B7" s="6" t="s">
        <v>38</v>
      </c>
      <c r="C7" s="48">
        <f>C8+C9</f>
        <v>66925.97</v>
      </c>
      <c r="D7" s="48">
        <f>D8+D9</f>
        <v>139568</v>
      </c>
      <c r="E7" s="48">
        <f>E8+E9</f>
        <v>139568</v>
      </c>
      <c r="F7" s="49">
        <f>F8+F9</f>
        <v>90997.6</v>
      </c>
      <c r="G7" s="49">
        <f t="shared" ref="G7:G16" si="0">F7/C7*100</f>
        <v>135.96754742590954</v>
      </c>
      <c r="H7" s="49">
        <f t="shared" ref="H7:H16" si="1">F7/E7*100</f>
        <v>65.199472658489057</v>
      </c>
    </row>
    <row r="8" spans="2:8" x14ac:dyDescent="0.3">
      <c r="B8" s="30" t="s">
        <v>193</v>
      </c>
      <c r="C8" s="46">
        <v>23213.22</v>
      </c>
      <c r="D8" s="46">
        <v>50864</v>
      </c>
      <c r="E8" s="46">
        <v>50864</v>
      </c>
      <c r="F8" s="47">
        <v>37266.620000000003</v>
      </c>
      <c r="G8" s="49">
        <f t="shared" si="0"/>
        <v>160.54050235167719</v>
      </c>
      <c r="H8" s="49">
        <f t="shared" si="1"/>
        <v>73.267183076439139</v>
      </c>
    </row>
    <row r="9" spans="2:8" x14ac:dyDescent="0.3">
      <c r="B9" s="29" t="s">
        <v>194</v>
      </c>
      <c r="C9" s="46">
        <v>43712.75</v>
      </c>
      <c r="D9" s="46">
        <v>88704</v>
      </c>
      <c r="E9" s="46">
        <v>88704</v>
      </c>
      <c r="F9" s="47">
        <v>53730.98</v>
      </c>
      <c r="G9" s="49">
        <f t="shared" si="0"/>
        <v>122.91832474506867</v>
      </c>
      <c r="H9" s="49">
        <f t="shared" si="1"/>
        <v>60.573345057720061</v>
      </c>
    </row>
    <row r="10" spans="2:8" x14ac:dyDescent="0.3">
      <c r="B10" s="6" t="s">
        <v>33</v>
      </c>
      <c r="C10" s="48">
        <f>C11</f>
        <v>14682.79</v>
      </c>
      <c r="D10" s="48">
        <f>D11</f>
        <v>25308</v>
      </c>
      <c r="E10" s="56">
        <f>E11</f>
        <v>25308</v>
      </c>
      <c r="F10" s="49">
        <f>F11</f>
        <v>18015.91</v>
      </c>
      <c r="G10" s="49">
        <f t="shared" si="0"/>
        <v>122.70086271069735</v>
      </c>
      <c r="H10" s="49">
        <f t="shared" si="1"/>
        <v>71.186620831357672</v>
      </c>
    </row>
    <row r="11" spans="2:8" x14ac:dyDescent="0.3">
      <c r="B11" s="28" t="s">
        <v>195</v>
      </c>
      <c r="C11" s="46">
        <v>14682.79</v>
      </c>
      <c r="D11" s="46">
        <v>25308</v>
      </c>
      <c r="E11" s="52">
        <v>25308</v>
      </c>
      <c r="F11" s="47">
        <v>18015.91</v>
      </c>
      <c r="G11" s="49">
        <f t="shared" si="0"/>
        <v>122.70086271069735</v>
      </c>
      <c r="H11" s="49">
        <f t="shared" si="1"/>
        <v>71.186620831357672</v>
      </c>
    </row>
    <row r="12" spans="2:8" x14ac:dyDescent="0.3">
      <c r="B12" s="6" t="s">
        <v>135</v>
      </c>
      <c r="C12" s="48">
        <f>C13+C14</f>
        <v>753301.22000000009</v>
      </c>
      <c r="D12" s="48">
        <f>D13+D14</f>
        <v>1764300</v>
      </c>
      <c r="E12" s="56">
        <f>E13+E14</f>
        <v>1764300</v>
      </c>
      <c r="F12" s="49">
        <f>F13+F14</f>
        <v>816934.52</v>
      </c>
      <c r="G12" s="49">
        <f t="shared" si="0"/>
        <v>108.44725832250741</v>
      </c>
      <c r="H12" s="49">
        <f t="shared" si="1"/>
        <v>46.303605962704758</v>
      </c>
    </row>
    <row r="13" spans="2:8" x14ac:dyDescent="0.3">
      <c r="B13" s="28" t="s">
        <v>196</v>
      </c>
      <c r="C13" s="46">
        <v>750484.79</v>
      </c>
      <c r="D13" s="46">
        <v>1761000</v>
      </c>
      <c r="E13" s="52">
        <v>1761000</v>
      </c>
      <c r="F13" s="47">
        <v>813331.06</v>
      </c>
      <c r="G13" s="49">
        <f t="shared" si="0"/>
        <v>108.374089766696</v>
      </c>
      <c r="H13" s="49">
        <f t="shared" si="1"/>
        <v>46.185750141964796</v>
      </c>
    </row>
    <row r="14" spans="2:8" x14ac:dyDescent="0.3">
      <c r="B14" s="28" t="s">
        <v>197</v>
      </c>
      <c r="C14" s="46">
        <v>2816.43</v>
      </c>
      <c r="D14" s="46">
        <v>3300</v>
      </c>
      <c r="E14" s="52">
        <v>3300</v>
      </c>
      <c r="F14" s="47">
        <v>3603.46</v>
      </c>
      <c r="G14" s="49">
        <f t="shared" si="0"/>
        <v>127.94424146880981</v>
      </c>
      <c r="H14" s="49">
        <f t="shared" si="1"/>
        <v>109.19575757575757</v>
      </c>
    </row>
    <row r="15" spans="2:8" x14ac:dyDescent="0.3">
      <c r="B15" s="6" t="s">
        <v>136</v>
      </c>
      <c r="C15" s="48">
        <f>C16</f>
        <v>300</v>
      </c>
      <c r="D15" s="48">
        <f>D16</f>
        <v>4500</v>
      </c>
      <c r="E15" s="56">
        <f>E16</f>
        <v>4500</v>
      </c>
      <c r="F15" s="49">
        <f>F16</f>
        <v>3300</v>
      </c>
      <c r="G15" s="49">
        <f t="shared" si="0"/>
        <v>1100</v>
      </c>
      <c r="H15" s="49">
        <f t="shared" si="1"/>
        <v>73.333333333333329</v>
      </c>
    </row>
    <row r="16" spans="2:8" x14ac:dyDescent="0.3">
      <c r="B16" s="28" t="s">
        <v>198</v>
      </c>
      <c r="C16" s="46">
        <v>300</v>
      </c>
      <c r="D16" s="46">
        <v>4500</v>
      </c>
      <c r="E16" s="52">
        <v>4500</v>
      </c>
      <c r="F16" s="47">
        <v>3300</v>
      </c>
      <c r="G16" s="49">
        <f t="shared" si="0"/>
        <v>1100</v>
      </c>
      <c r="H16" s="49">
        <f t="shared" si="1"/>
        <v>73.333333333333329</v>
      </c>
    </row>
    <row r="17" spans="2:8" x14ac:dyDescent="0.3">
      <c r="B17" s="28"/>
      <c r="C17" s="46"/>
      <c r="D17" s="46"/>
      <c r="E17" s="52"/>
      <c r="F17" s="47"/>
      <c r="G17" s="49"/>
      <c r="H17" s="49"/>
    </row>
    <row r="18" spans="2:8" x14ac:dyDescent="0.3">
      <c r="B18" s="6" t="s">
        <v>39</v>
      </c>
      <c r="C18" s="119">
        <f>C19+C22+C24+C27</f>
        <v>848104.82000000007</v>
      </c>
      <c r="D18" s="48">
        <f>D19+D22+D24+D27</f>
        <v>1933676</v>
      </c>
      <c r="E18" s="56">
        <f>E19+E22+E24+E27</f>
        <v>1933676</v>
      </c>
      <c r="F18" s="49">
        <f>F19+F22+F24+F27</f>
        <v>1066134.24</v>
      </c>
      <c r="G18" s="49">
        <f t="shared" ref="G18:G27" si="2">F18/C18*100</f>
        <v>125.70783880228389</v>
      </c>
      <c r="H18" s="49">
        <f>F18/E18*100</f>
        <v>55.13510226118543</v>
      </c>
    </row>
    <row r="19" spans="2:8" x14ac:dyDescent="0.3">
      <c r="B19" s="6" t="s">
        <v>38</v>
      </c>
      <c r="C19" s="48">
        <f>C20+C21</f>
        <v>72334.86</v>
      </c>
      <c r="D19" s="48">
        <f>D20+D21</f>
        <v>139568</v>
      </c>
      <c r="E19" s="48">
        <f>E20+E21</f>
        <v>139568</v>
      </c>
      <c r="F19" s="49">
        <f>F20+F21</f>
        <v>90997.6</v>
      </c>
      <c r="G19" s="49">
        <f t="shared" si="2"/>
        <v>125.80047849681331</v>
      </c>
      <c r="H19" s="49">
        <f>F19/E19*100</f>
        <v>65.199472658489057</v>
      </c>
    </row>
    <row r="20" spans="2:8" x14ac:dyDescent="0.3">
      <c r="B20" s="30" t="s">
        <v>193</v>
      </c>
      <c r="C20" s="46">
        <v>22415.07</v>
      </c>
      <c r="D20" s="46">
        <v>50531</v>
      </c>
      <c r="E20" s="46">
        <v>50531</v>
      </c>
      <c r="F20" s="47">
        <v>37266.620000000003</v>
      </c>
      <c r="G20" s="49">
        <f t="shared" si="2"/>
        <v>166.25698692888312</v>
      </c>
      <c r="H20" s="49">
        <v>0</v>
      </c>
    </row>
    <row r="21" spans="2:8" x14ac:dyDescent="0.3">
      <c r="B21" s="29" t="s">
        <v>194</v>
      </c>
      <c r="C21" s="46">
        <v>49919.79</v>
      </c>
      <c r="D21" s="46">
        <v>89037</v>
      </c>
      <c r="E21" s="46">
        <v>89037</v>
      </c>
      <c r="F21" s="47">
        <v>53730.98</v>
      </c>
      <c r="G21" s="49">
        <f t="shared" si="2"/>
        <v>107.63462746938639</v>
      </c>
      <c r="H21" s="49">
        <f t="shared" ref="H21:H25" si="3">F21/E21*100</f>
        <v>60.346799645091366</v>
      </c>
    </row>
    <row r="22" spans="2:8" x14ac:dyDescent="0.3">
      <c r="B22" s="6" t="s">
        <v>33</v>
      </c>
      <c r="C22" s="48">
        <f>C23</f>
        <v>23940.58</v>
      </c>
      <c r="D22" s="48">
        <f>D23</f>
        <v>25308</v>
      </c>
      <c r="E22" s="56">
        <f>E23</f>
        <v>25308</v>
      </c>
      <c r="F22" s="49">
        <f>F23</f>
        <v>24655.759999999998</v>
      </c>
      <c r="G22" s="49">
        <f t="shared" si="2"/>
        <v>102.98731275516298</v>
      </c>
      <c r="H22" s="49">
        <f t="shared" si="3"/>
        <v>97.422791212264897</v>
      </c>
    </row>
    <row r="23" spans="2:8" x14ac:dyDescent="0.3">
      <c r="B23" s="28" t="s">
        <v>195</v>
      </c>
      <c r="C23" s="46">
        <v>23940.58</v>
      </c>
      <c r="D23" s="46">
        <v>25308</v>
      </c>
      <c r="E23" s="52">
        <v>25308</v>
      </c>
      <c r="F23" s="47">
        <v>24655.759999999998</v>
      </c>
      <c r="G23" s="49">
        <f t="shared" si="2"/>
        <v>102.98731275516298</v>
      </c>
      <c r="H23" s="49">
        <f t="shared" si="3"/>
        <v>97.422791212264897</v>
      </c>
    </row>
    <row r="24" spans="2:8" x14ac:dyDescent="0.3">
      <c r="B24" s="6" t="s">
        <v>135</v>
      </c>
      <c r="C24" s="48">
        <f>C25+C26</f>
        <v>751829.38</v>
      </c>
      <c r="D24" s="48">
        <f>D25+D26</f>
        <v>1764300</v>
      </c>
      <c r="E24" s="56">
        <f>E25+E26</f>
        <v>1764300</v>
      </c>
      <c r="F24" s="49">
        <f>F25+F26</f>
        <v>949376.75</v>
      </c>
      <c r="G24" s="49">
        <f t="shared" si="2"/>
        <v>126.2755586912552</v>
      </c>
      <c r="H24" s="49">
        <f t="shared" si="3"/>
        <v>53.810392223544746</v>
      </c>
    </row>
    <row r="25" spans="2:8" x14ac:dyDescent="0.3">
      <c r="B25" s="28" t="s">
        <v>196</v>
      </c>
      <c r="C25" s="46">
        <v>749650.14</v>
      </c>
      <c r="D25" s="46">
        <v>1700000</v>
      </c>
      <c r="E25" s="52">
        <v>1700000</v>
      </c>
      <c r="F25" s="47">
        <v>945996.94</v>
      </c>
      <c r="G25" s="49">
        <f t="shared" si="2"/>
        <v>126.19179128012968</v>
      </c>
      <c r="H25" s="49">
        <f t="shared" si="3"/>
        <v>55.646878823529413</v>
      </c>
    </row>
    <row r="26" spans="2:8" x14ac:dyDescent="0.3">
      <c r="B26" s="28" t="s">
        <v>197</v>
      </c>
      <c r="C26" s="46">
        <v>2179.2399999999998</v>
      </c>
      <c r="D26" s="46">
        <v>64300</v>
      </c>
      <c r="E26" s="52">
        <v>64300</v>
      </c>
      <c r="F26" s="47">
        <v>3379.81</v>
      </c>
      <c r="G26" s="49">
        <f t="shared" si="2"/>
        <v>155.09122446357446</v>
      </c>
      <c r="H26" s="49">
        <v>0</v>
      </c>
    </row>
    <row r="27" spans="2:8" x14ac:dyDescent="0.3">
      <c r="B27" s="6" t="s">
        <v>136</v>
      </c>
      <c r="C27" s="48">
        <f>C28</f>
        <v>0</v>
      </c>
      <c r="D27" s="48">
        <f>D28</f>
        <v>4500</v>
      </c>
      <c r="E27" s="56">
        <f>E28</f>
        <v>4500</v>
      </c>
      <c r="F27" s="49">
        <f>F28</f>
        <v>1104.1300000000001</v>
      </c>
      <c r="G27" s="49"/>
      <c r="H27" s="49">
        <f t="shared" ref="H27:H28" si="4">F27/E27*100</f>
        <v>24.536222222222225</v>
      </c>
    </row>
    <row r="28" spans="2:8" x14ac:dyDescent="0.3">
      <c r="B28" s="28" t="s">
        <v>198</v>
      </c>
      <c r="C28" s="46">
        <v>0</v>
      </c>
      <c r="D28" s="46">
        <v>4500</v>
      </c>
      <c r="E28" s="52">
        <v>4500</v>
      </c>
      <c r="F28" s="47">
        <v>1104.1300000000001</v>
      </c>
      <c r="G28" s="49"/>
      <c r="H28" s="49">
        <f t="shared" si="4"/>
        <v>24.536222222222225</v>
      </c>
    </row>
  </sheetData>
  <mergeCells count="1">
    <mergeCell ref="B2:H2"/>
  </mergeCells>
  <pageMargins left="0.7" right="0.7" top="0.75" bottom="0.75" header="0.3" footer="0.3"/>
  <pageSetup paperSize="9" scale="73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1:H9"/>
  <sheetViews>
    <sheetView workbookViewId="0">
      <selection activeCell="H10" sqref="H10"/>
    </sheetView>
  </sheetViews>
  <sheetFormatPr defaultRowHeight="14.4" x14ac:dyDescent="0.3"/>
  <cols>
    <col min="2" max="2" width="37.6640625" customWidth="1"/>
    <col min="3" max="6" width="25.33203125" customWidth="1"/>
    <col min="7" max="8" width="15.6640625" customWidth="1"/>
  </cols>
  <sheetData>
    <row r="1" spans="2:8" ht="17.399999999999999" x14ac:dyDescent="0.3">
      <c r="B1" s="17"/>
      <c r="C1" s="17"/>
      <c r="D1" s="17"/>
      <c r="E1" s="17"/>
      <c r="F1" s="3"/>
      <c r="G1" s="3"/>
      <c r="H1" s="3"/>
    </row>
    <row r="2" spans="2:8" ht="15.6" x14ac:dyDescent="0.3">
      <c r="B2" s="150" t="s">
        <v>240</v>
      </c>
      <c r="C2" s="150"/>
      <c r="D2" s="150"/>
      <c r="E2" s="150"/>
      <c r="F2" s="150"/>
      <c r="G2" s="150"/>
      <c r="H2" s="150"/>
    </row>
    <row r="3" spans="2:8" ht="17.399999999999999" x14ac:dyDescent="0.3">
      <c r="B3" s="17"/>
      <c r="C3" s="17"/>
      <c r="D3" s="17"/>
      <c r="E3" s="17"/>
      <c r="F3" s="3"/>
      <c r="G3" s="3"/>
      <c r="H3" s="3"/>
    </row>
    <row r="4" spans="2:8" ht="26.4" x14ac:dyDescent="0.3">
      <c r="B4" s="35" t="s">
        <v>7</v>
      </c>
      <c r="C4" s="35" t="s">
        <v>244</v>
      </c>
      <c r="D4" s="35" t="s">
        <v>264</v>
      </c>
      <c r="E4" s="35" t="s">
        <v>258</v>
      </c>
      <c r="F4" s="35" t="s">
        <v>265</v>
      </c>
      <c r="G4" s="35" t="s">
        <v>17</v>
      </c>
      <c r="H4" s="35" t="s">
        <v>49</v>
      </c>
    </row>
    <row r="5" spans="2:8" x14ac:dyDescent="0.3">
      <c r="B5" s="35">
        <v>1</v>
      </c>
      <c r="C5" s="35">
        <v>2</v>
      </c>
      <c r="D5" s="35">
        <v>3</v>
      </c>
      <c r="E5" s="35">
        <v>4</v>
      </c>
      <c r="F5" s="35">
        <v>5</v>
      </c>
      <c r="G5" s="35" t="s">
        <v>18</v>
      </c>
      <c r="H5" s="35" t="s">
        <v>19</v>
      </c>
    </row>
    <row r="6" spans="2:8" x14ac:dyDescent="0.3">
      <c r="B6" s="6" t="s">
        <v>39</v>
      </c>
      <c r="C6" s="48">
        <f>C7</f>
        <v>848104.82</v>
      </c>
      <c r="D6" s="48">
        <f>D7</f>
        <v>1933676</v>
      </c>
      <c r="E6" s="48">
        <f>E7</f>
        <v>1933676</v>
      </c>
      <c r="F6" s="49">
        <f>F7</f>
        <v>1066134.24</v>
      </c>
      <c r="G6" s="49">
        <f>F6/C6*100</f>
        <v>125.70783880228392</v>
      </c>
      <c r="H6" s="49">
        <f>F6/E6*100</f>
        <v>55.13510226118543</v>
      </c>
    </row>
    <row r="7" spans="2:8" x14ac:dyDescent="0.3">
      <c r="B7" s="6" t="s">
        <v>137</v>
      </c>
      <c r="C7" s="48">
        <f>C8+C9</f>
        <v>848104.82</v>
      </c>
      <c r="D7" s="48">
        <f>D8+D9</f>
        <v>1933676</v>
      </c>
      <c r="E7" s="48">
        <f>E8+E9</f>
        <v>1933676</v>
      </c>
      <c r="F7" s="49">
        <f>F8+F9</f>
        <v>1066134.24</v>
      </c>
      <c r="G7" s="49">
        <f>F7/C7*100</f>
        <v>125.70783880228392</v>
      </c>
      <c r="H7" s="49">
        <f>F7/E7*100</f>
        <v>55.13510226118543</v>
      </c>
    </row>
    <row r="8" spans="2:8" x14ac:dyDescent="0.3">
      <c r="B8" s="13" t="s">
        <v>138</v>
      </c>
      <c r="C8" s="46">
        <v>825689.75</v>
      </c>
      <c r="D8" s="46">
        <v>1882812</v>
      </c>
      <c r="E8" s="46">
        <v>1882812</v>
      </c>
      <c r="F8" s="47">
        <v>1030367.62</v>
      </c>
      <c r="G8" s="49">
        <f>F8/C8*100</f>
        <v>124.78871392069479</v>
      </c>
      <c r="H8" s="49">
        <f>F8/E8*100</f>
        <v>54.724933769277015</v>
      </c>
    </row>
    <row r="9" spans="2:8" x14ac:dyDescent="0.3">
      <c r="B9" s="31" t="s">
        <v>139</v>
      </c>
      <c r="C9" s="46">
        <v>22415.07</v>
      </c>
      <c r="D9" s="46">
        <v>50864</v>
      </c>
      <c r="E9" s="46">
        <v>50864</v>
      </c>
      <c r="F9" s="47">
        <v>35766.620000000003</v>
      </c>
      <c r="G9" s="49">
        <f>F9/C9*100</f>
        <v>159.56506047047813</v>
      </c>
      <c r="H9" s="49">
        <v>0</v>
      </c>
    </row>
  </sheetData>
  <mergeCells count="1">
    <mergeCell ref="B2:H2"/>
  </mergeCells>
  <pageMargins left="0.7" right="0.7" top="0.75" bottom="0.75" header="0.3" footer="0.3"/>
  <pageSetup paperSize="9" scale="73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1:L16"/>
  <sheetViews>
    <sheetView topLeftCell="A5" workbookViewId="0">
      <selection activeCell="L7" sqref="L7"/>
    </sheetView>
  </sheetViews>
  <sheetFormatPr defaultRowHeight="14.4" x14ac:dyDescent="0.3"/>
  <cols>
    <col min="2" max="2" width="7.44140625" bestFit="1" customWidth="1"/>
    <col min="3" max="3" width="8.44140625" bestFit="1" customWidth="1"/>
    <col min="4" max="4" width="8.44140625" customWidth="1"/>
    <col min="5" max="5" width="5.44140625" bestFit="1" customWidth="1"/>
    <col min="6" max="10" width="25.33203125" customWidth="1"/>
    <col min="11" max="12" width="15.6640625" customWidth="1"/>
  </cols>
  <sheetData>
    <row r="1" spans="2:12" ht="18" customHeight="1" x14ac:dyDescent="0.3"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</row>
    <row r="2" spans="2:12" ht="18" customHeight="1" x14ac:dyDescent="0.3">
      <c r="B2" s="150" t="s">
        <v>63</v>
      </c>
      <c r="C2" s="150"/>
      <c r="D2" s="150"/>
      <c r="E2" s="150"/>
      <c r="F2" s="150"/>
      <c r="G2" s="150"/>
      <c r="H2" s="150"/>
      <c r="I2" s="150"/>
      <c r="J2" s="150"/>
      <c r="K2" s="150"/>
      <c r="L2" s="150"/>
    </row>
    <row r="3" spans="2:12" ht="15.75" customHeight="1" x14ac:dyDescent="0.3">
      <c r="B3" s="150" t="s">
        <v>41</v>
      </c>
      <c r="C3" s="150"/>
      <c r="D3" s="150"/>
      <c r="E3" s="150"/>
      <c r="F3" s="150"/>
      <c r="G3" s="150"/>
      <c r="H3" s="150"/>
      <c r="I3" s="150"/>
      <c r="J3" s="150"/>
      <c r="K3" s="150"/>
      <c r="L3" s="150"/>
    </row>
    <row r="4" spans="2:12" ht="17.399999999999999" x14ac:dyDescent="0.3">
      <c r="B4" s="17"/>
      <c r="C4" s="17"/>
      <c r="D4" s="17"/>
      <c r="E4" s="17"/>
      <c r="F4" s="17"/>
      <c r="G4" s="17"/>
      <c r="H4" s="17"/>
      <c r="I4" s="17"/>
      <c r="J4" s="3"/>
      <c r="K4" s="3"/>
      <c r="L4" s="3"/>
    </row>
    <row r="5" spans="2:12" ht="25.5" customHeight="1" x14ac:dyDescent="0.3">
      <c r="B5" s="147" t="s">
        <v>7</v>
      </c>
      <c r="C5" s="148"/>
      <c r="D5" s="148"/>
      <c r="E5" s="148"/>
      <c r="F5" s="149"/>
      <c r="G5" s="36" t="s">
        <v>241</v>
      </c>
      <c r="H5" s="35" t="s">
        <v>242</v>
      </c>
      <c r="I5" s="36" t="s">
        <v>245</v>
      </c>
      <c r="J5" s="36" t="s">
        <v>243</v>
      </c>
      <c r="K5" s="36" t="s">
        <v>17</v>
      </c>
      <c r="L5" s="36" t="s">
        <v>49</v>
      </c>
    </row>
    <row r="6" spans="2:12" x14ac:dyDescent="0.3">
      <c r="B6" s="147">
        <v>1</v>
      </c>
      <c r="C6" s="148"/>
      <c r="D6" s="148"/>
      <c r="E6" s="148"/>
      <c r="F6" s="149"/>
      <c r="G6" s="36">
        <v>2</v>
      </c>
      <c r="H6" s="36">
        <v>3</v>
      </c>
      <c r="I6" s="36">
        <v>4</v>
      </c>
      <c r="J6" s="36">
        <v>5</v>
      </c>
      <c r="K6" s="36" t="s">
        <v>18</v>
      </c>
      <c r="L6" s="36" t="s">
        <v>19</v>
      </c>
    </row>
    <row r="7" spans="2:12" ht="26.4" x14ac:dyDescent="0.3">
      <c r="B7" s="6">
        <v>8</v>
      </c>
      <c r="C7" s="6"/>
      <c r="D7" s="6"/>
      <c r="E7" s="6"/>
      <c r="F7" s="6" t="s">
        <v>9</v>
      </c>
      <c r="G7" s="4"/>
      <c r="H7" s="4"/>
      <c r="I7" s="4"/>
      <c r="J7" s="26"/>
      <c r="K7" s="26"/>
      <c r="L7" s="26"/>
    </row>
    <row r="8" spans="2:12" x14ac:dyDescent="0.3">
      <c r="B8" s="6"/>
      <c r="C8" s="11">
        <v>84</v>
      </c>
      <c r="D8" s="11"/>
      <c r="E8" s="11"/>
      <c r="F8" s="11" t="s">
        <v>14</v>
      </c>
      <c r="G8" s="4"/>
      <c r="H8" s="4"/>
      <c r="I8" s="4"/>
      <c r="J8" s="26"/>
      <c r="K8" s="26"/>
      <c r="L8" s="26"/>
    </row>
    <row r="9" spans="2:12" ht="52.8" x14ac:dyDescent="0.3">
      <c r="B9" s="7"/>
      <c r="C9" s="7"/>
      <c r="D9" s="7">
        <v>841</v>
      </c>
      <c r="E9" s="7"/>
      <c r="F9" s="27" t="s">
        <v>42</v>
      </c>
      <c r="G9" s="4"/>
      <c r="H9" s="4"/>
      <c r="I9" s="4"/>
      <c r="J9" s="26"/>
      <c r="K9" s="26"/>
      <c r="L9" s="26"/>
    </row>
    <row r="10" spans="2:12" ht="26.4" x14ac:dyDescent="0.3">
      <c r="B10" s="7"/>
      <c r="C10" s="7"/>
      <c r="D10" s="7"/>
      <c r="E10" s="7">
        <v>8413</v>
      </c>
      <c r="F10" s="27" t="s">
        <v>43</v>
      </c>
      <c r="G10" s="4"/>
      <c r="H10" s="4"/>
      <c r="I10" s="4"/>
      <c r="J10" s="26"/>
      <c r="K10" s="26"/>
      <c r="L10" s="26"/>
    </row>
    <row r="11" spans="2:12" x14ac:dyDescent="0.3">
      <c r="B11" s="7"/>
      <c r="C11" s="7"/>
      <c r="D11" s="7"/>
      <c r="E11" s="8" t="s">
        <v>24</v>
      </c>
      <c r="F11" s="13"/>
      <c r="G11" s="4"/>
      <c r="H11" s="4"/>
      <c r="I11" s="4"/>
      <c r="J11" s="26"/>
      <c r="K11" s="26"/>
      <c r="L11" s="26"/>
    </row>
    <row r="12" spans="2:12" ht="26.4" x14ac:dyDescent="0.3">
      <c r="B12" s="9">
        <v>5</v>
      </c>
      <c r="C12" s="10"/>
      <c r="D12" s="10"/>
      <c r="E12" s="10"/>
      <c r="F12" s="19" t="s">
        <v>10</v>
      </c>
      <c r="G12" s="4"/>
      <c r="H12" s="4"/>
      <c r="I12" s="4"/>
      <c r="J12" s="26"/>
      <c r="K12" s="26"/>
      <c r="L12" s="26"/>
    </row>
    <row r="13" spans="2:12" ht="26.4" x14ac:dyDescent="0.3">
      <c r="B13" s="11"/>
      <c r="C13" s="11">
        <v>54</v>
      </c>
      <c r="D13" s="11"/>
      <c r="E13" s="11"/>
      <c r="F13" s="20" t="s">
        <v>15</v>
      </c>
      <c r="G13" s="4"/>
      <c r="H13" s="4"/>
      <c r="I13" s="5"/>
      <c r="J13" s="26"/>
      <c r="K13" s="26"/>
      <c r="L13" s="26"/>
    </row>
    <row r="14" spans="2:12" ht="66" x14ac:dyDescent="0.3">
      <c r="B14" s="11"/>
      <c r="C14" s="11"/>
      <c r="D14" s="11">
        <v>541</v>
      </c>
      <c r="E14" s="27"/>
      <c r="F14" s="27" t="s">
        <v>44</v>
      </c>
      <c r="G14" s="4"/>
      <c r="H14" s="4"/>
      <c r="I14" s="5"/>
      <c r="J14" s="26"/>
      <c r="K14" s="26"/>
      <c r="L14" s="26"/>
    </row>
    <row r="15" spans="2:12" ht="39.6" x14ac:dyDescent="0.3">
      <c r="B15" s="11"/>
      <c r="C15" s="11"/>
      <c r="D15" s="11"/>
      <c r="E15" s="27">
        <v>5413</v>
      </c>
      <c r="F15" s="27" t="s">
        <v>45</v>
      </c>
      <c r="G15" s="4"/>
      <c r="H15" s="4"/>
      <c r="I15" s="5"/>
      <c r="J15" s="26"/>
      <c r="K15" s="26"/>
      <c r="L15" s="26"/>
    </row>
    <row r="16" spans="2:12" x14ac:dyDescent="0.3">
      <c r="B16" s="12" t="s">
        <v>16</v>
      </c>
      <c r="C16" s="10"/>
      <c r="D16" s="10"/>
      <c r="E16" s="10"/>
      <c r="F16" s="19" t="s">
        <v>24</v>
      </c>
      <c r="G16" s="4"/>
      <c r="H16" s="4"/>
      <c r="I16" s="4"/>
      <c r="J16" s="26"/>
      <c r="K16" s="26"/>
      <c r="L16" s="26"/>
    </row>
  </sheetData>
  <mergeCells count="4">
    <mergeCell ref="B5:F5"/>
    <mergeCell ref="B2:L2"/>
    <mergeCell ref="B3:L3"/>
    <mergeCell ref="B6:F6"/>
  </mergeCells>
  <pageMargins left="0.7" right="0.7" top="0.75" bottom="0.75" header="0.3" footer="0.3"/>
  <pageSetup paperSize="9" scale="66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1:H27"/>
  <sheetViews>
    <sheetView workbookViewId="0">
      <selection activeCell="H6" sqref="H6"/>
    </sheetView>
  </sheetViews>
  <sheetFormatPr defaultRowHeight="14.4" x14ac:dyDescent="0.3"/>
  <cols>
    <col min="2" max="2" width="37.6640625" customWidth="1"/>
    <col min="3" max="6" width="25.33203125" customWidth="1"/>
    <col min="7" max="8" width="15.6640625" customWidth="1"/>
  </cols>
  <sheetData>
    <row r="1" spans="2:8" ht="17.399999999999999" x14ac:dyDescent="0.3">
      <c r="B1" s="17"/>
      <c r="C1" s="17"/>
      <c r="D1" s="17"/>
      <c r="E1" s="17"/>
      <c r="F1" s="3"/>
      <c r="G1" s="3"/>
      <c r="H1" s="3"/>
    </row>
    <row r="2" spans="2:8" ht="15.75" customHeight="1" x14ac:dyDescent="0.3">
      <c r="B2" s="150" t="s">
        <v>46</v>
      </c>
      <c r="C2" s="150"/>
      <c r="D2" s="150"/>
      <c r="E2" s="150"/>
      <c r="F2" s="150"/>
      <c r="G2" s="150"/>
      <c r="H2" s="150"/>
    </row>
    <row r="3" spans="2:8" ht="17.399999999999999" x14ac:dyDescent="0.3">
      <c r="B3" s="17"/>
      <c r="C3" s="17"/>
      <c r="D3" s="17"/>
      <c r="E3" s="17"/>
      <c r="F3" s="3"/>
      <c r="G3" s="3"/>
      <c r="H3" s="3"/>
    </row>
    <row r="4" spans="2:8" ht="26.4" x14ac:dyDescent="0.3">
      <c r="B4" s="35" t="s">
        <v>7</v>
      </c>
      <c r="C4" s="35" t="s">
        <v>243</v>
      </c>
      <c r="D4" s="35" t="s">
        <v>264</v>
      </c>
      <c r="E4" s="35" t="s">
        <v>258</v>
      </c>
      <c r="F4" s="35" t="s">
        <v>259</v>
      </c>
      <c r="G4" s="35" t="s">
        <v>17</v>
      </c>
      <c r="H4" s="35" t="s">
        <v>49</v>
      </c>
    </row>
    <row r="5" spans="2:8" x14ac:dyDescent="0.3">
      <c r="B5" s="35">
        <v>1</v>
      </c>
      <c r="C5" s="35">
        <v>2</v>
      </c>
      <c r="D5" s="35">
        <v>3</v>
      </c>
      <c r="E5" s="35">
        <v>4</v>
      </c>
      <c r="F5" s="35">
        <v>5</v>
      </c>
      <c r="G5" s="35" t="s">
        <v>18</v>
      </c>
      <c r="H5" s="35" t="s">
        <v>19</v>
      </c>
    </row>
    <row r="6" spans="2:8" x14ac:dyDescent="0.3">
      <c r="B6" s="6" t="s">
        <v>47</v>
      </c>
      <c r="C6" s="4"/>
      <c r="D6" s="4"/>
      <c r="E6" s="5"/>
      <c r="F6" s="26"/>
      <c r="G6" s="26"/>
      <c r="H6" s="26"/>
    </row>
    <row r="7" spans="2:8" x14ac:dyDescent="0.3">
      <c r="B7" s="6" t="s">
        <v>38</v>
      </c>
      <c r="C7" s="4"/>
      <c r="D7" s="4"/>
      <c r="E7" s="4"/>
      <c r="F7" s="26"/>
      <c r="G7" s="26"/>
      <c r="H7" s="26"/>
    </row>
    <row r="8" spans="2:8" x14ac:dyDescent="0.3">
      <c r="B8" s="30" t="s">
        <v>37</v>
      </c>
      <c r="C8" s="4"/>
      <c r="D8" s="4"/>
      <c r="E8" s="4"/>
      <c r="F8" s="26"/>
      <c r="G8" s="26"/>
      <c r="H8" s="26"/>
    </row>
    <row r="9" spans="2:8" x14ac:dyDescent="0.3">
      <c r="B9" s="29" t="s">
        <v>36</v>
      </c>
      <c r="C9" s="4"/>
      <c r="D9" s="4"/>
      <c r="E9" s="4"/>
      <c r="F9" s="26"/>
      <c r="G9" s="26"/>
      <c r="H9" s="26"/>
    </row>
    <row r="10" spans="2:8" x14ac:dyDescent="0.3">
      <c r="B10" s="29" t="s">
        <v>24</v>
      </c>
      <c r="C10" s="4"/>
      <c r="D10" s="4"/>
      <c r="E10" s="4"/>
      <c r="F10" s="26"/>
      <c r="G10" s="26"/>
      <c r="H10" s="26"/>
    </row>
    <row r="11" spans="2:8" x14ac:dyDescent="0.3">
      <c r="B11" s="6" t="s">
        <v>35</v>
      </c>
      <c r="C11" s="4"/>
      <c r="D11" s="4"/>
      <c r="E11" s="5"/>
      <c r="F11" s="26"/>
      <c r="G11" s="26"/>
      <c r="H11" s="26"/>
    </row>
    <row r="12" spans="2:8" x14ac:dyDescent="0.3">
      <c r="B12" s="28" t="s">
        <v>34</v>
      </c>
      <c r="C12" s="4"/>
      <c r="D12" s="4"/>
      <c r="E12" s="5"/>
      <c r="F12" s="26"/>
      <c r="G12" s="26"/>
      <c r="H12" s="26"/>
    </row>
    <row r="13" spans="2:8" x14ac:dyDescent="0.3">
      <c r="B13" s="6" t="s">
        <v>33</v>
      </c>
      <c r="C13" s="4"/>
      <c r="D13" s="4"/>
      <c r="E13" s="5"/>
      <c r="F13" s="26"/>
      <c r="G13" s="26"/>
      <c r="H13" s="26"/>
    </row>
    <row r="14" spans="2:8" x14ac:dyDescent="0.3">
      <c r="B14" s="28" t="s">
        <v>32</v>
      </c>
      <c r="C14" s="4"/>
      <c r="D14" s="4"/>
      <c r="E14" s="5"/>
      <c r="F14" s="26"/>
      <c r="G14" s="26"/>
      <c r="H14" s="26"/>
    </row>
    <row r="15" spans="2:8" x14ac:dyDescent="0.3">
      <c r="B15" s="11" t="s">
        <v>16</v>
      </c>
      <c r="C15" s="4"/>
      <c r="D15" s="4"/>
      <c r="E15" s="5"/>
      <c r="F15" s="26"/>
      <c r="G15" s="26"/>
      <c r="H15" s="26"/>
    </row>
    <row r="16" spans="2:8" x14ac:dyDescent="0.3">
      <c r="B16" s="28"/>
      <c r="C16" s="4"/>
      <c r="D16" s="4"/>
      <c r="E16" s="5"/>
      <c r="F16" s="26"/>
      <c r="G16" s="26"/>
      <c r="H16" s="26"/>
    </row>
    <row r="17" spans="2:8" ht="15.75" customHeight="1" x14ac:dyDescent="0.3">
      <c r="B17" s="6" t="s">
        <v>48</v>
      </c>
      <c r="C17" s="4"/>
      <c r="D17" s="4"/>
      <c r="E17" s="5"/>
      <c r="F17" s="26"/>
      <c r="G17" s="26"/>
      <c r="H17" s="26"/>
    </row>
    <row r="18" spans="2:8" ht="15.75" customHeight="1" x14ac:dyDescent="0.3">
      <c r="B18" s="6" t="s">
        <v>38</v>
      </c>
      <c r="C18" s="4"/>
      <c r="D18" s="4"/>
      <c r="E18" s="4"/>
      <c r="F18" s="26"/>
      <c r="G18" s="26"/>
      <c r="H18" s="26"/>
    </row>
    <row r="19" spans="2:8" x14ac:dyDescent="0.3">
      <c r="B19" s="30" t="s">
        <v>37</v>
      </c>
      <c r="C19" s="4"/>
      <c r="D19" s="4"/>
      <c r="E19" s="4"/>
      <c r="F19" s="26"/>
      <c r="G19" s="26"/>
      <c r="H19" s="26"/>
    </row>
    <row r="20" spans="2:8" x14ac:dyDescent="0.3">
      <c r="B20" s="29" t="s">
        <v>36</v>
      </c>
      <c r="C20" s="4"/>
      <c r="D20" s="4"/>
      <c r="E20" s="4"/>
      <c r="F20" s="26"/>
      <c r="G20" s="26"/>
      <c r="H20" s="26"/>
    </row>
    <row r="21" spans="2:8" x14ac:dyDescent="0.3">
      <c r="B21" s="29" t="s">
        <v>24</v>
      </c>
      <c r="C21" s="4"/>
      <c r="D21" s="4"/>
      <c r="E21" s="4"/>
      <c r="F21" s="26"/>
      <c r="G21" s="26"/>
      <c r="H21" s="26"/>
    </row>
    <row r="22" spans="2:8" x14ac:dyDescent="0.3">
      <c r="B22" s="6" t="s">
        <v>35</v>
      </c>
      <c r="C22" s="4"/>
      <c r="D22" s="4"/>
      <c r="E22" s="5"/>
      <c r="F22" s="26"/>
      <c r="G22" s="26"/>
      <c r="H22" s="26"/>
    </row>
    <row r="23" spans="2:8" x14ac:dyDescent="0.3">
      <c r="B23" s="28" t="s">
        <v>34</v>
      </c>
      <c r="C23" s="4"/>
      <c r="D23" s="4"/>
      <c r="E23" s="5"/>
      <c r="F23" s="26"/>
      <c r="G23" s="26"/>
      <c r="H23" s="26"/>
    </row>
    <row r="24" spans="2:8" x14ac:dyDescent="0.3">
      <c r="B24" s="6" t="s">
        <v>33</v>
      </c>
      <c r="C24" s="4"/>
      <c r="D24" s="4"/>
      <c r="E24" s="5"/>
      <c r="F24" s="26"/>
      <c r="G24" s="26"/>
      <c r="H24" s="26"/>
    </row>
    <row r="25" spans="2:8" x14ac:dyDescent="0.3">
      <c r="B25" s="28" t="s">
        <v>32</v>
      </c>
      <c r="C25" s="4"/>
      <c r="D25" s="4"/>
      <c r="E25" s="5"/>
      <c r="F25" s="26"/>
      <c r="G25" s="26"/>
      <c r="H25" s="26"/>
    </row>
    <row r="26" spans="2:8" x14ac:dyDescent="0.3">
      <c r="B26" s="11" t="s">
        <v>16</v>
      </c>
      <c r="C26" s="4"/>
      <c r="D26" s="4"/>
      <c r="E26" s="5"/>
      <c r="F26" s="26"/>
      <c r="G26" s="26"/>
      <c r="H26" s="26"/>
    </row>
    <row r="27" spans="2:8" x14ac:dyDescent="0.3">
      <c r="H27" s="26"/>
    </row>
  </sheetData>
  <mergeCells count="1">
    <mergeCell ref="B2:H2"/>
  </mergeCells>
  <pageMargins left="0.7" right="0.7" top="0.75" bottom="0.75" header="0.3" footer="0.3"/>
  <pageSetup paperSize="9" scale="73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B014E7-3144-46D1-A4F9-6B01CC47191D}">
  <sheetPr>
    <pageSetUpPr fitToPage="1"/>
  </sheetPr>
  <dimension ref="A1:J261"/>
  <sheetViews>
    <sheetView tabSelected="1" workbookViewId="0">
      <selection activeCell="H41" sqref="H41"/>
    </sheetView>
  </sheetViews>
  <sheetFormatPr defaultRowHeight="14.4" x14ac:dyDescent="0.3"/>
  <cols>
    <col min="1" max="1" width="7.44140625" customWidth="1"/>
    <col min="2" max="2" width="8.44140625" bestFit="1" customWidth="1"/>
    <col min="3" max="3" width="8.6640625" customWidth="1"/>
    <col min="4" max="5" width="30" customWidth="1"/>
    <col min="6" max="10" width="25.33203125" customWidth="1"/>
  </cols>
  <sheetData>
    <row r="1" spans="1:10" ht="42" customHeight="1" x14ac:dyDescent="0.3">
      <c r="A1" s="150" t="s">
        <v>252</v>
      </c>
      <c r="B1" s="150"/>
      <c r="C1" s="150"/>
      <c r="D1" s="150"/>
      <c r="E1" s="150"/>
      <c r="F1" s="150"/>
      <c r="G1" s="150"/>
      <c r="H1" s="150"/>
      <c r="I1" s="150"/>
      <c r="J1" s="150"/>
    </row>
    <row r="2" spans="1:10" ht="17.399999999999999" x14ac:dyDescent="0.3">
      <c r="A2" s="17"/>
      <c r="B2" s="17"/>
      <c r="C2" s="17"/>
      <c r="D2" s="17"/>
      <c r="E2" s="17"/>
      <c r="F2" s="17"/>
      <c r="G2" s="17"/>
      <c r="H2" s="17"/>
      <c r="I2" s="3"/>
      <c r="J2" s="3"/>
    </row>
    <row r="3" spans="1:10" ht="18" customHeight="1" x14ac:dyDescent="0.3">
      <c r="A3" s="150" t="s">
        <v>11</v>
      </c>
      <c r="B3" s="169"/>
      <c r="C3" s="169"/>
      <c r="D3" s="169"/>
      <c r="E3" s="169"/>
      <c r="F3" s="169"/>
      <c r="G3" s="169"/>
      <c r="H3" s="169"/>
      <c r="I3" s="169"/>
      <c r="J3" s="169"/>
    </row>
    <row r="4" spans="1:10" ht="17.399999999999999" x14ac:dyDescent="0.3">
      <c r="A4" s="17"/>
      <c r="B4" s="17"/>
      <c r="C4" s="17"/>
      <c r="D4" s="17"/>
      <c r="E4" s="17"/>
      <c r="F4" s="17"/>
      <c r="G4" s="17"/>
      <c r="H4" s="3"/>
    </row>
    <row r="5" spans="1:10" x14ac:dyDescent="0.3">
      <c r="A5" s="170" t="s">
        <v>140</v>
      </c>
      <c r="B5" s="171"/>
      <c r="C5" s="172"/>
      <c r="D5" s="63" t="s">
        <v>141</v>
      </c>
      <c r="E5" s="63" t="s">
        <v>253</v>
      </c>
      <c r="F5" s="64" t="s">
        <v>254</v>
      </c>
      <c r="G5" s="64" t="s">
        <v>255</v>
      </c>
      <c r="H5" s="64" t="s">
        <v>142</v>
      </c>
    </row>
    <row r="6" spans="1:10" x14ac:dyDescent="0.3">
      <c r="A6" s="175">
        <v>1</v>
      </c>
      <c r="B6" s="171"/>
      <c r="C6" s="171"/>
      <c r="D6" s="172"/>
      <c r="E6" s="63">
        <v>2</v>
      </c>
      <c r="F6" s="64">
        <v>3</v>
      </c>
      <c r="G6" s="64">
        <v>4</v>
      </c>
      <c r="H6" s="64">
        <v>5</v>
      </c>
    </row>
    <row r="7" spans="1:10" ht="39.6" x14ac:dyDescent="0.3">
      <c r="A7" s="154" t="s">
        <v>143</v>
      </c>
      <c r="B7" s="155"/>
      <c r="C7" s="156"/>
      <c r="D7" s="65" t="s">
        <v>144</v>
      </c>
      <c r="E7" s="66">
        <f>E8+E43+E53</f>
        <v>88704</v>
      </c>
      <c r="F7" s="48">
        <f>F8+F43+F53</f>
        <v>88704</v>
      </c>
      <c r="G7" s="48">
        <f>G8+G43+G53</f>
        <v>53730.98</v>
      </c>
      <c r="H7" s="48">
        <f>G7/F7*100</f>
        <v>60.573345057720061</v>
      </c>
    </row>
    <row r="8" spans="1:10" x14ac:dyDescent="0.3">
      <c r="A8" s="154" t="s">
        <v>145</v>
      </c>
      <c r="B8" s="155"/>
      <c r="C8" s="156"/>
      <c r="D8" s="65" t="s">
        <v>4</v>
      </c>
      <c r="E8" s="66">
        <f t="shared" ref="E8:G9" si="0">E9</f>
        <v>78096</v>
      </c>
      <c r="F8" s="48">
        <f t="shared" si="0"/>
        <v>78096</v>
      </c>
      <c r="G8" s="48">
        <f t="shared" si="0"/>
        <v>45744.87</v>
      </c>
      <c r="H8" s="48">
        <f>G8/F8*100</f>
        <v>58.575176705593123</v>
      </c>
    </row>
    <row r="9" spans="1:10" x14ac:dyDescent="0.3">
      <c r="A9" s="166" t="s">
        <v>146</v>
      </c>
      <c r="B9" s="167"/>
      <c r="C9" s="168"/>
      <c r="D9" s="67" t="s">
        <v>147</v>
      </c>
      <c r="E9" s="66">
        <f t="shared" si="0"/>
        <v>78096</v>
      </c>
      <c r="F9" s="48">
        <f t="shared" si="0"/>
        <v>78096</v>
      </c>
      <c r="G9" s="48">
        <f t="shared" si="0"/>
        <v>45744.87</v>
      </c>
      <c r="H9" s="48">
        <f t="shared" ref="H9:H26" si="1">G9/F9*100</f>
        <v>58.575176705593123</v>
      </c>
    </row>
    <row r="10" spans="1:10" x14ac:dyDescent="0.3">
      <c r="A10" s="154">
        <v>3</v>
      </c>
      <c r="B10" s="155"/>
      <c r="C10" s="156"/>
      <c r="D10" s="65" t="s">
        <v>4</v>
      </c>
      <c r="E10" s="66">
        <f>E11+E40</f>
        <v>78096</v>
      </c>
      <c r="F10" s="48">
        <f>F11+F40</f>
        <v>78096</v>
      </c>
      <c r="G10" s="48">
        <f>G11+G40</f>
        <v>45744.87</v>
      </c>
      <c r="H10" s="48">
        <f>G10/F10*100</f>
        <v>58.575176705593123</v>
      </c>
    </row>
    <row r="11" spans="1:10" x14ac:dyDescent="0.3">
      <c r="A11" s="157">
        <v>32</v>
      </c>
      <c r="B11" s="158"/>
      <c r="C11" s="159"/>
      <c r="D11" s="65" t="s">
        <v>13</v>
      </c>
      <c r="E11" s="66">
        <f>E12+E17+E23+E32+E34</f>
        <v>77466</v>
      </c>
      <c r="F11" s="48">
        <f>F12+F17+F23+F32+F34</f>
        <v>77466</v>
      </c>
      <c r="G11" s="48">
        <f>G12+G17+G23+G32+G34</f>
        <v>45402.12</v>
      </c>
      <c r="H11" s="48">
        <f t="shared" si="1"/>
        <v>58.609093021454569</v>
      </c>
    </row>
    <row r="12" spans="1:10" x14ac:dyDescent="0.3">
      <c r="A12" s="157">
        <v>321</v>
      </c>
      <c r="B12" s="158"/>
      <c r="C12" s="159"/>
      <c r="D12" s="96" t="s">
        <v>30</v>
      </c>
      <c r="E12" s="66">
        <f>E13+E14+E15+E16</f>
        <v>42200</v>
      </c>
      <c r="F12" s="48">
        <f>F13+F14+F15+F16</f>
        <v>42200</v>
      </c>
      <c r="G12" s="48">
        <f>G13+G14+G15+G16</f>
        <v>28553.279999999999</v>
      </c>
      <c r="H12" s="48">
        <f t="shared" si="1"/>
        <v>67.661800947867306</v>
      </c>
    </row>
    <row r="13" spans="1:10" x14ac:dyDescent="0.3">
      <c r="A13" s="163">
        <v>3211</v>
      </c>
      <c r="B13" s="164"/>
      <c r="C13" s="165"/>
      <c r="D13" s="62" t="s">
        <v>31</v>
      </c>
      <c r="E13" s="69">
        <v>6500</v>
      </c>
      <c r="F13" s="46">
        <v>6500</v>
      </c>
      <c r="G13" s="46">
        <v>6431.52</v>
      </c>
      <c r="H13" s="48">
        <f t="shared" si="1"/>
        <v>98.946461538461548</v>
      </c>
    </row>
    <row r="14" spans="1:10" x14ac:dyDescent="0.3">
      <c r="A14" s="163">
        <v>3212</v>
      </c>
      <c r="B14" s="164"/>
      <c r="C14" s="165"/>
      <c r="D14" s="62" t="s">
        <v>201</v>
      </c>
      <c r="E14" s="69">
        <v>34500</v>
      </c>
      <c r="F14" s="46">
        <v>34500</v>
      </c>
      <c r="G14" s="46">
        <v>19025.259999999998</v>
      </c>
      <c r="H14" s="48">
        <f t="shared" si="1"/>
        <v>55.145681159420292</v>
      </c>
    </row>
    <row r="15" spans="1:10" x14ac:dyDescent="0.3">
      <c r="A15" s="163">
        <v>3213</v>
      </c>
      <c r="B15" s="164"/>
      <c r="C15" s="165"/>
      <c r="D15" s="62" t="s">
        <v>202</v>
      </c>
      <c r="E15" s="69">
        <v>1000</v>
      </c>
      <c r="F15" s="46">
        <v>1000</v>
      </c>
      <c r="G15" s="46">
        <v>3012.5</v>
      </c>
      <c r="H15" s="48">
        <f t="shared" si="1"/>
        <v>301.25</v>
      </c>
    </row>
    <row r="16" spans="1:10" x14ac:dyDescent="0.3">
      <c r="A16" s="163">
        <v>3214</v>
      </c>
      <c r="B16" s="164"/>
      <c r="C16" s="165"/>
      <c r="D16" s="62" t="s">
        <v>203</v>
      </c>
      <c r="E16" s="69">
        <v>200</v>
      </c>
      <c r="F16" s="46">
        <v>200</v>
      </c>
      <c r="G16" s="46">
        <v>84</v>
      </c>
      <c r="H16" s="48">
        <f t="shared" si="1"/>
        <v>42</v>
      </c>
    </row>
    <row r="17" spans="1:8" x14ac:dyDescent="0.3">
      <c r="A17" s="157">
        <v>322</v>
      </c>
      <c r="B17" s="158"/>
      <c r="C17" s="159"/>
      <c r="D17" s="96" t="s">
        <v>204</v>
      </c>
      <c r="E17" s="66">
        <f>E18+E19+E20+E21+E22</f>
        <v>20426</v>
      </c>
      <c r="F17" s="48">
        <f>F18+F19+F20+F21+F22</f>
        <v>20426</v>
      </c>
      <c r="G17" s="48">
        <f>G18+G19+G20+G21+G22</f>
        <v>10718.8</v>
      </c>
      <c r="H17" s="48">
        <f t="shared" si="1"/>
        <v>52.476255752472333</v>
      </c>
    </row>
    <row r="18" spans="1:8" x14ac:dyDescent="0.3">
      <c r="A18" s="163">
        <v>3221</v>
      </c>
      <c r="B18" s="164"/>
      <c r="C18" s="165"/>
      <c r="D18" s="62" t="s">
        <v>205</v>
      </c>
      <c r="E18" s="69">
        <v>10000</v>
      </c>
      <c r="F18" s="46">
        <v>10000</v>
      </c>
      <c r="G18" s="46">
        <v>4496.08</v>
      </c>
      <c r="H18" s="48">
        <f t="shared" si="1"/>
        <v>44.960799999999999</v>
      </c>
    </row>
    <row r="19" spans="1:8" x14ac:dyDescent="0.3">
      <c r="A19" s="163">
        <v>3222</v>
      </c>
      <c r="B19" s="164"/>
      <c r="C19" s="165"/>
      <c r="D19" s="62" t="s">
        <v>97</v>
      </c>
      <c r="E19" s="69">
        <v>3974</v>
      </c>
      <c r="F19" s="46">
        <v>3974</v>
      </c>
      <c r="G19" s="46">
        <v>2145.7800000000002</v>
      </c>
      <c r="H19" s="48">
        <f t="shared" si="1"/>
        <v>53.995470558631112</v>
      </c>
    </row>
    <row r="20" spans="1:8" x14ac:dyDescent="0.3">
      <c r="A20" s="163">
        <v>3223</v>
      </c>
      <c r="B20" s="164"/>
      <c r="C20" s="165"/>
      <c r="D20" s="62" t="s">
        <v>98</v>
      </c>
      <c r="E20" s="69">
        <v>5552</v>
      </c>
      <c r="F20" s="46">
        <v>5552</v>
      </c>
      <c r="G20" s="46">
        <v>3766.97</v>
      </c>
      <c r="H20" s="48">
        <f t="shared" si="1"/>
        <v>67.848883285302591</v>
      </c>
    </row>
    <row r="21" spans="1:8" x14ac:dyDescent="0.3">
      <c r="A21" s="163">
        <v>3225</v>
      </c>
      <c r="B21" s="164"/>
      <c r="C21" s="165"/>
      <c r="D21" s="62" t="s">
        <v>206</v>
      </c>
      <c r="E21" s="69">
        <v>400</v>
      </c>
      <c r="F21" s="46">
        <v>400</v>
      </c>
      <c r="G21" s="46">
        <v>0</v>
      </c>
      <c r="H21" s="48">
        <f t="shared" si="1"/>
        <v>0</v>
      </c>
    </row>
    <row r="22" spans="1:8" ht="26.4" x14ac:dyDescent="0.3">
      <c r="A22" s="163">
        <v>3227</v>
      </c>
      <c r="B22" s="164"/>
      <c r="C22" s="165"/>
      <c r="D22" s="62" t="s">
        <v>207</v>
      </c>
      <c r="E22" s="69">
        <v>500</v>
      </c>
      <c r="F22" s="46">
        <v>500</v>
      </c>
      <c r="G22" s="46">
        <v>309.97000000000003</v>
      </c>
      <c r="H22" s="48">
        <f t="shared" si="1"/>
        <v>61.994000000000007</v>
      </c>
    </row>
    <row r="23" spans="1:8" x14ac:dyDescent="0.3">
      <c r="A23" s="157">
        <v>323</v>
      </c>
      <c r="B23" s="158"/>
      <c r="C23" s="159"/>
      <c r="D23" s="96" t="s">
        <v>101</v>
      </c>
      <c r="E23" s="66">
        <f>E24+E25+E26+E27+E28+E29+E30+E31</f>
        <v>14200</v>
      </c>
      <c r="F23" s="48">
        <f>F24+F25+F26+F27+F28+F29+F30+F31</f>
        <v>14200</v>
      </c>
      <c r="G23" s="48">
        <f>G24+G25+G26+G27+G28+G29+G30+G31</f>
        <v>5680.0400000000009</v>
      </c>
      <c r="H23" s="48">
        <f t="shared" si="1"/>
        <v>40.000281690140852</v>
      </c>
    </row>
    <row r="24" spans="1:8" x14ac:dyDescent="0.3">
      <c r="A24" s="163">
        <v>3231</v>
      </c>
      <c r="B24" s="164"/>
      <c r="C24" s="165"/>
      <c r="D24" s="62" t="s">
        <v>208</v>
      </c>
      <c r="E24" s="69">
        <v>3500</v>
      </c>
      <c r="F24" s="46">
        <v>3500</v>
      </c>
      <c r="G24" s="46">
        <v>1978.06</v>
      </c>
      <c r="H24" s="48">
        <f t="shared" si="1"/>
        <v>56.515999999999998</v>
      </c>
    </row>
    <row r="25" spans="1:8" x14ac:dyDescent="0.3">
      <c r="A25" s="163">
        <v>3233</v>
      </c>
      <c r="B25" s="164"/>
      <c r="C25" s="165"/>
      <c r="D25" s="62" t="s">
        <v>209</v>
      </c>
      <c r="E25" s="69">
        <v>50</v>
      </c>
      <c r="F25" s="46">
        <v>50</v>
      </c>
      <c r="G25" s="46">
        <v>0</v>
      </c>
      <c r="H25" s="48">
        <f t="shared" si="1"/>
        <v>0</v>
      </c>
    </row>
    <row r="26" spans="1:8" x14ac:dyDescent="0.3">
      <c r="A26" s="163">
        <v>3234</v>
      </c>
      <c r="B26" s="164"/>
      <c r="C26" s="165"/>
      <c r="D26" s="62" t="s">
        <v>106</v>
      </c>
      <c r="E26" s="69">
        <v>3800</v>
      </c>
      <c r="F26" s="46">
        <v>3800</v>
      </c>
      <c r="G26" s="46">
        <v>2040.28</v>
      </c>
      <c r="H26" s="48">
        <f t="shared" si="1"/>
        <v>53.691578947368427</v>
      </c>
    </row>
    <row r="27" spans="1:8" x14ac:dyDescent="0.3">
      <c r="A27" s="163">
        <v>3235</v>
      </c>
      <c r="B27" s="164"/>
      <c r="C27" s="165"/>
      <c r="D27" s="62" t="s">
        <v>210</v>
      </c>
      <c r="E27" s="69">
        <v>50</v>
      </c>
      <c r="F27" s="46">
        <v>50</v>
      </c>
      <c r="G27" s="46">
        <v>0</v>
      </c>
      <c r="H27" s="48">
        <v>0</v>
      </c>
    </row>
    <row r="28" spans="1:8" x14ac:dyDescent="0.3">
      <c r="A28" s="163">
        <v>3236</v>
      </c>
      <c r="B28" s="164"/>
      <c r="C28" s="165"/>
      <c r="D28" s="62" t="s">
        <v>211</v>
      </c>
      <c r="E28" s="69">
        <v>3000</v>
      </c>
      <c r="F28" s="46">
        <v>3000</v>
      </c>
      <c r="G28" s="46">
        <v>0</v>
      </c>
      <c r="H28" s="48">
        <v>0</v>
      </c>
    </row>
    <row r="29" spans="1:8" x14ac:dyDescent="0.3">
      <c r="A29" s="163">
        <v>3237</v>
      </c>
      <c r="B29" s="164"/>
      <c r="C29" s="165"/>
      <c r="D29" s="62" t="s">
        <v>212</v>
      </c>
      <c r="E29" s="69">
        <v>1000</v>
      </c>
      <c r="F29" s="46">
        <v>1000</v>
      </c>
      <c r="G29" s="46">
        <v>0</v>
      </c>
      <c r="H29" s="48">
        <v>0</v>
      </c>
    </row>
    <row r="30" spans="1:8" x14ac:dyDescent="0.3">
      <c r="A30" s="163">
        <v>3238</v>
      </c>
      <c r="B30" s="164"/>
      <c r="C30" s="165"/>
      <c r="D30" s="62" t="s">
        <v>110</v>
      </c>
      <c r="E30" s="69">
        <v>1300</v>
      </c>
      <c r="F30" s="46">
        <v>1300</v>
      </c>
      <c r="G30" s="46">
        <v>1085.0999999999999</v>
      </c>
      <c r="H30" s="48">
        <f>G30/F30*100</f>
        <v>83.469230769230762</v>
      </c>
    </row>
    <row r="31" spans="1:8" x14ac:dyDescent="0.3">
      <c r="A31" s="163">
        <v>3239</v>
      </c>
      <c r="B31" s="164"/>
      <c r="C31" s="165"/>
      <c r="D31" s="62" t="s">
        <v>111</v>
      </c>
      <c r="E31" s="69">
        <v>1500</v>
      </c>
      <c r="F31" s="46">
        <v>1500</v>
      </c>
      <c r="G31" s="46">
        <v>576.6</v>
      </c>
      <c r="H31" s="48">
        <f>G31/F31*100</f>
        <v>38.440000000000005</v>
      </c>
    </row>
    <row r="32" spans="1:8" ht="26.4" x14ac:dyDescent="0.3">
      <c r="A32" s="157">
        <v>324</v>
      </c>
      <c r="B32" s="158"/>
      <c r="C32" s="159"/>
      <c r="D32" s="96" t="s">
        <v>213</v>
      </c>
      <c r="E32" s="66">
        <f>E33</f>
        <v>0</v>
      </c>
      <c r="F32" s="48">
        <f>F33</f>
        <v>0</v>
      </c>
      <c r="G32" s="48">
        <f>G33</f>
        <v>0</v>
      </c>
      <c r="H32" s="48">
        <v>0</v>
      </c>
    </row>
    <row r="33" spans="1:8" ht="26.4" x14ac:dyDescent="0.3">
      <c r="A33" s="163">
        <v>3241</v>
      </c>
      <c r="B33" s="164"/>
      <c r="C33" s="165"/>
      <c r="D33" s="62" t="s">
        <v>199</v>
      </c>
      <c r="E33" s="69">
        <v>0</v>
      </c>
      <c r="F33" s="46">
        <v>0</v>
      </c>
      <c r="G33" s="46">
        <v>0</v>
      </c>
      <c r="H33" s="48">
        <v>0</v>
      </c>
    </row>
    <row r="34" spans="1:8" ht="26.4" x14ac:dyDescent="0.3">
      <c r="A34" s="157">
        <v>329</v>
      </c>
      <c r="B34" s="158"/>
      <c r="C34" s="159"/>
      <c r="D34" s="96" t="s">
        <v>112</v>
      </c>
      <c r="E34" s="66">
        <f>E35+E36+E37+E38+E39</f>
        <v>640</v>
      </c>
      <c r="F34" s="48">
        <f>F35+F36+F37+F38+F39</f>
        <v>640</v>
      </c>
      <c r="G34" s="48">
        <f>G35+G36+G37+G38+G39</f>
        <v>450</v>
      </c>
      <c r="H34" s="48">
        <f>G34/F34*100</f>
        <v>70.3125</v>
      </c>
    </row>
    <row r="35" spans="1:8" x14ac:dyDescent="0.3">
      <c r="A35" s="163">
        <v>3292</v>
      </c>
      <c r="B35" s="164"/>
      <c r="C35" s="165"/>
      <c r="D35" s="62" t="s">
        <v>113</v>
      </c>
      <c r="E35" s="69">
        <v>20</v>
      </c>
      <c r="F35" s="46">
        <v>20</v>
      </c>
      <c r="G35" s="46">
        <v>0</v>
      </c>
      <c r="H35" s="48">
        <v>0</v>
      </c>
    </row>
    <row r="36" spans="1:8" x14ac:dyDescent="0.3">
      <c r="A36" s="163">
        <v>3293</v>
      </c>
      <c r="B36" s="164"/>
      <c r="C36" s="165"/>
      <c r="D36" s="62" t="s">
        <v>114</v>
      </c>
      <c r="E36" s="69">
        <v>20</v>
      </c>
      <c r="F36" s="46">
        <v>20</v>
      </c>
      <c r="G36" s="46">
        <v>0</v>
      </c>
      <c r="H36" s="48">
        <v>0</v>
      </c>
    </row>
    <row r="37" spans="1:8" x14ac:dyDescent="0.3">
      <c r="A37" s="163">
        <v>3294</v>
      </c>
      <c r="B37" s="164"/>
      <c r="C37" s="165"/>
      <c r="D37" s="62" t="s">
        <v>214</v>
      </c>
      <c r="E37" s="69">
        <v>500</v>
      </c>
      <c r="F37" s="46">
        <v>500</v>
      </c>
      <c r="G37" s="46">
        <v>280</v>
      </c>
      <c r="H37" s="48">
        <f>G37/F37*100</f>
        <v>56.000000000000007</v>
      </c>
    </row>
    <row r="38" spans="1:8" x14ac:dyDescent="0.3">
      <c r="A38" s="163">
        <v>3295</v>
      </c>
      <c r="B38" s="164"/>
      <c r="C38" s="165"/>
      <c r="D38" s="62" t="s">
        <v>116</v>
      </c>
      <c r="E38" s="69">
        <v>0</v>
      </c>
      <c r="F38" s="46">
        <v>0</v>
      </c>
      <c r="G38" s="46">
        <v>0</v>
      </c>
      <c r="H38" s="48">
        <v>0</v>
      </c>
    </row>
    <row r="39" spans="1:8" ht="26.4" x14ac:dyDescent="0.3">
      <c r="A39" s="163">
        <v>3299</v>
      </c>
      <c r="B39" s="164"/>
      <c r="C39" s="165"/>
      <c r="D39" s="62" t="s">
        <v>112</v>
      </c>
      <c r="E39" s="69">
        <v>100</v>
      </c>
      <c r="F39" s="46">
        <v>100</v>
      </c>
      <c r="G39" s="46">
        <v>170</v>
      </c>
      <c r="H39" s="48">
        <v>0</v>
      </c>
    </row>
    <row r="40" spans="1:8" x14ac:dyDescent="0.3">
      <c r="A40" s="157">
        <v>34</v>
      </c>
      <c r="B40" s="158"/>
      <c r="C40" s="159"/>
      <c r="D40" s="65" t="s">
        <v>118</v>
      </c>
      <c r="E40" s="66">
        <f>E41</f>
        <v>630</v>
      </c>
      <c r="F40" s="48">
        <f>F41</f>
        <v>630</v>
      </c>
      <c r="G40" s="48">
        <f>G42</f>
        <v>342.75</v>
      </c>
      <c r="H40" s="48">
        <f t="shared" ref="H40:H50" si="2">G40/F40*100</f>
        <v>54.404761904761898</v>
      </c>
    </row>
    <row r="41" spans="1:8" x14ac:dyDescent="0.3">
      <c r="A41" s="157">
        <v>343</v>
      </c>
      <c r="B41" s="158"/>
      <c r="C41" s="159"/>
      <c r="D41" s="96" t="s">
        <v>118</v>
      </c>
      <c r="E41" s="66">
        <f>E42</f>
        <v>630</v>
      </c>
      <c r="F41" s="48">
        <f>F42</f>
        <v>630</v>
      </c>
      <c r="G41" s="48">
        <f>G42</f>
        <v>342.75</v>
      </c>
      <c r="H41" s="48">
        <f t="shared" si="2"/>
        <v>54.404761904761898</v>
      </c>
    </row>
    <row r="42" spans="1:8" ht="26.4" x14ac:dyDescent="0.3">
      <c r="A42" s="163">
        <v>3431</v>
      </c>
      <c r="B42" s="164"/>
      <c r="C42" s="165"/>
      <c r="D42" s="62" t="s">
        <v>120</v>
      </c>
      <c r="E42" s="69">
        <v>630</v>
      </c>
      <c r="F42" s="46">
        <v>630</v>
      </c>
      <c r="G42" s="46">
        <v>342.75</v>
      </c>
      <c r="H42" s="48">
        <f t="shared" si="2"/>
        <v>54.404761904761898</v>
      </c>
    </row>
    <row r="43" spans="1:8" x14ac:dyDescent="0.3">
      <c r="A43" s="154" t="s">
        <v>148</v>
      </c>
      <c r="B43" s="155"/>
      <c r="C43" s="156"/>
      <c r="D43" s="65" t="s">
        <v>149</v>
      </c>
      <c r="E43" s="66">
        <f t="shared" ref="E43:G45" si="3">E44</f>
        <v>10608</v>
      </c>
      <c r="F43" s="48">
        <f t="shared" si="3"/>
        <v>10608</v>
      </c>
      <c r="G43" s="48">
        <f t="shared" si="3"/>
        <v>7986.11</v>
      </c>
      <c r="H43" s="48">
        <f t="shared" si="2"/>
        <v>75.283842383107086</v>
      </c>
    </row>
    <row r="44" spans="1:8" ht="14.25" customHeight="1" x14ac:dyDescent="0.3">
      <c r="A44" s="154" t="s">
        <v>146</v>
      </c>
      <c r="B44" s="155"/>
      <c r="C44" s="156"/>
      <c r="D44" s="65" t="s">
        <v>147</v>
      </c>
      <c r="E44" s="66">
        <f t="shared" si="3"/>
        <v>10608</v>
      </c>
      <c r="F44" s="48">
        <f t="shared" si="3"/>
        <v>10608</v>
      </c>
      <c r="G44" s="48">
        <f t="shared" si="3"/>
        <v>7986.11</v>
      </c>
      <c r="H44" s="48">
        <f t="shared" si="2"/>
        <v>75.283842383107086</v>
      </c>
    </row>
    <row r="45" spans="1:8" ht="14.25" customHeight="1" x14ac:dyDescent="0.3">
      <c r="A45" s="166">
        <v>3</v>
      </c>
      <c r="B45" s="167"/>
      <c r="C45" s="168"/>
      <c r="D45" s="97" t="s">
        <v>4</v>
      </c>
      <c r="E45" s="66">
        <f t="shared" si="3"/>
        <v>10608</v>
      </c>
      <c r="F45" s="48">
        <f t="shared" si="3"/>
        <v>10608</v>
      </c>
      <c r="G45" s="48">
        <f t="shared" si="3"/>
        <v>7986.11</v>
      </c>
      <c r="H45" s="48">
        <f t="shared" si="2"/>
        <v>75.283842383107086</v>
      </c>
    </row>
    <row r="46" spans="1:8" ht="14.25" customHeight="1" x14ac:dyDescent="0.3">
      <c r="A46" s="154">
        <v>32</v>
      </c>
      <c r="B46" s="155"/>
      <c r="C46" s="156"/>
      <c r="D46" s="96" t="s">
        <v>13</v>
      </c>
      <c r="E46" s="66">
        <f>E47+E49</f>
        <v>10608</v>
      </c>
      <c r="F46" s="48">
        <f>F47+F49</f>
        <v>10608</v>
      </c>
      <c r="G46" s="48">
        <f>G47+G49</f>
        <v>7986.11</v>
      </c>
      <c r="H46" s="48">
        <f t="shared" si="2"/>
        <v>75.283842383107086</v>
      </c>
    </row>
    <row r="47" spans="1:8" ht="14.25" customHeight="1" x14ac:dyDescent="0.3">
      <c r="A47" s="154">
        <v>322</v>
      </c>
      <c r="B47" s="155"/>
      <c r="C47" s="156"/>
      <c r="D47" s="96" t="s">
        <v>95</v>
      </c>
      <c r="E47" s="66">
        <f>E48</f>
        <v>4308</v>
      </c>
      <c r="F47" s="48">
        <f>F48</f>
        <v>4308</v>
      </c>
      <c r="G47" s="48">
        <f>G48</f>
        <v>990.33</v>
      </c>
      <c r="H47" s="48">
        <f t="shared" si="2"/>
        <v>22.988161559888582</v>
      </c>
    </row>
    <row r="48" spans="1:8" ht="27" customHeight="1" x14ac:dyDescent="0.3">
      <c r="A48" s="151">
        <v>3224</v>
      </c>
      <c r="B48" s="152"/>
      <c r="C48" s="153"/>
      <c r="D48" s="62" t="s">
        <v>99</v>
      </c>
      <c r="E48" s="69">
        <v>4308</v>
      </c>
      <c r="F48" s="46">
        <v>4308</v>
      </c>
      <c r="G48" s="46">
        <v>990.33</v>
      </c>
      <c r="H48" s="48">
        <f t="shared" si="2"/>
        <v>22.988161559888582</v>
      </c>
    </row>
    <row r="49" spans="1:8" ht="15" customHeight="1" x14ac:dyDescent="0.3">
      <c r="A49" s="154">
        <v>323</v>
      </c>
      <c r="B49" s="155"/>
      <c r="C49" s="156"/>
      <c r="D49" s="96" t="s">
        <v>101</v>
      </c>
      <c r="E49" s="66">
        <f>E50+E51+E52</f>
        <v>6300</v>
      </c>
      <c r="F49" s="48">
        <f>F50+F51+F52</f>
        <v>6300</v>
      </c>
      <c r="G49" s="48">
        <f>G50+G51+G52</f>
        <v>6995.78</v>
      </c>
      <c r="H49" s="48">
        <f t="shared" si="2"/>
        <v>111.04412698412698</v>
      </c>
    </row>
    <row r="50" spans="1:8" ht="15" customHeight="1" x14ac:dyDescent="0.3">
      <c r="A50" s="151">
        <v>3232</v>
      </c>
      <c r="B50" s="152"/>
      <c r="C50" s="153"/>
      <c r="D50" s="62" t="s">
        <v>215</v>
      </c>
      <c r="E50" s="69">
        <v>6300</v>
      </c>
      <c r="F50" s="46">
        <v>6300</v>
      </c>
      <c r="G50" s="46">
        <v>6995.78</v>
      </c>
      <c r="H50" s="48">
        <f t="shared" si="2"/>
        <v>111.04412698412698</v>
      </c>
    </row>
    <row r="51" spans="1:8" ht="15" customHeight="1" x14ac:dyDescent="0.3">
      <c r="A51" s="151">
        <v>3233</v>
      </c>
      <c r="B51" s="152"/>
      <c r="C51" s="153"/>
      <c r="D51" s="62" t="s">
        <v>209</v>
      </c>
      <c r="E51" s="69">
        <v>0</v>
      </c>
      <c r="F51" s="46">
        <v>0</v>
      </c>
      <c r="G51" s="46">
        <v>0</v>
      </c>
      <c r="H51" s="48">
        <v>0</v>
      </c>
    </row>
    <row r="52" spans="1:8" ht="15" customHeight="1" x14ac:dyDescent="0.3">
      <c r="A52" s="151">
        <v>3237</v>
      </c>
      <c r="B52" s="152"/>
      <c r="C52" s="153"/>
      <c r="D52" s="62" t="s">
        <v>109</v>
      </c>
      <c r="E52" s="69">
        <v>0</v>
      </c>
      <c r="F52" s="46">
        <v>0</v>
      </c>
      <c r="G52" s="46">
        <v>0</v>
      </c>
      <c r="H52" s="48">
        <v>0</v>
      </c>
    </row>
    <row r="53" spans="1:8" ht="15" customHeight="1" x14ac:dyDescent="0.3">
      <c r="A53" s="173" t="s">
        <v>150</v>
      </c>
      <c r="B53" s="173"/>
      <c r="C53" s="173"/>
      <c r="D53" s="68" t="s">
        <v>151</v>
      </c>
      <c r="E53" s="66">
        <f t="shared" ref="E53:F57" si="4">E54</f>
        <v>0</v>
      </c>
      <c r="F53" s="48">
        <f t="shared" si="4"/>
        <v>0</v>
      </c>
      <c r="G53" s="48">
        <f>G54</f>
        <v>0</v>
      </c>
      <c r="H53" s="48">
        <v>0</v>
      </c>
    </row>
    <row r="54" spans="1:8" ht="15" customHeight="1" x14ac:dyDescent="0.3">
      <c r="A54" s="154" t="s">
        <v>152</v>
      </c>
      <c r="B54" s="155"/>
      <c r="C54" s="156"/>
      <c r="D54" s="65" t="s">
        <v>153</v>
      </c>
      <c r="E54" s="66">
        <f t="shared" si="4"/>
        <v>0</v>
      </c>
      <c r="F54" s="48">
        <f t="shared" si="4"/>
        <v>0</v>
      </c>
      <c r="G54" s="48">
        <f>G55</f>
        <v>0</v>
      </c>
      <c r="H54" s="48">
        <v>0</v>
      </c>
    </row>
    <row r="55" spans="1:8" ht="15" customHeight="1" x14ac:dyDescent="0.3">
      <c r="A55" s="154">
        <v>3</v>
      </c>
      <c r="B55" s="155"/>
      <c r="C55" s="156"/>
      <c r="D55" s="96" t="s">
        <v>4</v>
      </c>
      <c r="E55" s="66">
        <f t="shared" si="4"/>
        <v>0</v>
      </c>
      <c r="F55" s="48">
        <f t="shared" si="4"/>
        <v>0</v>
      </c>
      <c r="G55" s="48">
        <f>G56</f>
        <v>0</v>
      </c>
      <c r="H55" s="48">
        <v>0</v>
      </c>
    </row>
    <row r="56" spans="1:8" ht="15" customHeight="1" x14ac:dyDescent="0.3">
      <c r="A56" s="154">
        <v>32</v>
      </c>
      <c r="B56" s="155"/>
      <c r="C56" s="156"/>
      <c r="D56" s="96" t="s">
        <v>13</v>
      </c>
      <c r="E56" s="66">
        <f t="shared" si="4"/>
        <v>0</v>
      </c>
      <c r="F56" s="48">
        <f t="shared" si="4"/>
        <v>0</v>
      </c>
      <c r="G56" s="48">
        <f>G57</f>
        <v>0</v>
      </c>
      <c r="H56" s="48">
        <v>0</v>
      </c>
    </row>
    <row r="57" spans="1:8" ht="15" customHeight="1" x14ac:dyDescent="0.3">
      <c r="A57" s="94">
        <v>322</v>
      </c>
      <c r="B57" s="95"/>
      <c r="C57" s="96"/>
      <c r="D57" s="96" t="s">
        <v>95</v>
      </c>
      <c r="E57" s="66">
        <f t="shared" si="4"/>
        <v>0</v>
      </c>
      <c r="F57" s="48">
        <f t="shared" si="4"/>
        <v>0</v>
      </c>
      <c r="G57" s="48">
        <f>G58</f>
        <v>0</v>
      </c>
      <c r="H57" s="48">
        <v>0</v>
      </c>
    </row>
    <row r="58" spans="1:8" ht="15" customHeight="1" x14ac:dyDescent="0.3">
      <c r="A58" s="100">
        <v>3223</v>
      </c>
      <c r="B58" s="95"/>
      <c r="C58" s="96"/>
      <c r="D58" s="62" t="s">
        <v>98</v>
      </c>
      <c r="E58" s="69">
        <v>0</v>
      </c>
      <c r="F58" s="46">
        <v>0</v>
      </c>
      <c r="G58" s="46">
        <v>0</v>
      </c>
      <c r="H58" s="48">
        <v>0</v>
      </c>
    </row>
    <row r="59" spans="1:8" x14ac:dyDescent="0.3">
      <c r="A59" s="154" t="s">
        <v>154</v>
      </c>
      <c r="B59" s="155"/>
      <c r="C59" s="156"/>
      <c r="D59" s="65" t="s">
        <v>155</v>
      </c>
      <c r="E59" s="66">
        <f>E60+E67+E72+E78+E84</f>
        <v>50864</v>
      </c>
      <c r="F59" s="48">
        <f>F60+F67+F72+F78+F84</f>
        <v>50864</v>
      </c>
      <c r="G59" s="48">
        <f>G60+G67+G72+G78+G84</f>
        <v>35766.619999999995</v>
      </c>
      <c r="H59" s="48">
        <f>G59/F59*100</f>
        <v>70.31814249764075</v>
      </c>
    </row>
    <row r="60" spans="1:8" x14ac:dyDescent="0.3">
      <c r="A60" s="154" t="s">
        <v>156</v>
      </c>
      <c r="B60" s="155"/>
      <c r="C60" s="156"/>
      <c r="D60" s="65" t="s">
        <v>157</v>
      </c>
      <c r="E60" s="66">
        <f t="shared" ref="E60:G62" si="5">E61</f>
        <v>0</v>
      </c>
      <c r="F60" s="48">
        <f t="shared" si="5"/>
        <v>0</v>
      </c>
      <c r="G60" s="48">
        <f t="shared" si="5"/>
        <v>0</v>
      </c>
      <c r="H60" s="48">
        <v>0</v>
      </c>
    </row>
    <row r="61" spans="1:8" x14ac:dyDescent="0.3">
      <c r="A61" s="70" t="s">
        <v>158</v>
      </c>
      <c r="B61" s="71"/>
      <c r="C61" s="72" t="s">
        <v>250</v>
      </c>
      <c r="D61" s="73" t="s">
        <v>159</v>
      </c>
      <c r="E61" s="66">
        <f t="shared" si="5"/>
        <v>0</v>
      </c>
      <c r="F61" s="48">
        <f t="shared" si="5"/>
        <v>0</v>
      </c>
      <c r="G61" s="48">
        <f t="shared" si="5"/>
        <v>0</v>
      </c>
      <c r="H61" s="48">
        <v>0</v>
      </c>
    </row>
    <row r="62" spans="1:8" x14ac:dyDescent="0.3">
      <c r="A62" s="74">
        <v>3</v>
      </c>
      <c r="B62" s="75"/>
      <c r="C62" s="76"/>
      <c r="D62" s="65" t="s">
        <v>4</v>
      </c>
      <c r="E62" s="66">
        <f t="shared" si="5"/>
        <v>0</v>
      </c>
      <c r="F62" s="48">
        <f t="shared" si="5"/>
        <v>0</v>
      </c>
      <c r="G62" s="48">
        <f t="shared" si="5"/>
        <v>0</v>
      </c>
      <c r="H62" s="48">
        <v>0</v>
      </c>
    </row>
    <row r="63" spans="1:8" x14ac:dyDescent="0.3">
      <c r="A63" s="157">
        <v>32</v>
      </c>
      <c r="B63" s="158"/>
      <c r="C63" s="159"/>
      <c r="D63" s="65" t="s">
        <v>13</v>
      </c>
      <c r="E63" s="66">
        <f>E64</f>
        <v>0</v>
      </c>
      <c r="F63" s="48">
        <f>F64</f>
        <v>0</v>
      </c>
      <c r="G63" s="48">
        <v>0</v>
      </c>
      <c r="H63" s="48">
        <v>0</v>
      </c>
    </row>
    <row r="64" spans="1:8" ht="26.4" x14ac:dyDescent="0.3">
      <c r="A64" s="157">
        <v>329</v>
      </c>
      <c r="B64" s="158"/>
      <c r="C64" s="159"/>
      <c r="D64" s="96" t="s">
        <v>112</v>
      </c>
      <c r="E64" s="66">
        <f>E65+E66</f>
        <v>0</v>
      </c>
      <c r="F64" s="48">
        <f>F65+F66</f>
        <v>0</v>
      </c>
      <c r="G64" s="48">
        <f>G65+G66</f>
        <v>0</v>
      </c>
      <c r="H64" s="48">
        <v>0</v>
      </c>
    </row>
    <row r="65" spans="1:8" x14ac:dyDescent="0.3">
      <c r="A65" s="163">
        <v>3291</v>
      </c>
      <c r="B65" s="164"/>
      <c r="C65" s="165"/>
      <c r="D65" s="62" t="s">
        <v>216</v>
      </c>
      <c r="E65" s="69">
        <v>0</v>
      </c>
      <c r="F65" s="46">
        <v>0</v>
      </c>
      <c r="G65" s="46">
        <v>0</v>
      </c>
      <c r="H65" s="48">
        <v>0</v>
      </c>
    </row>
    <row r="66" spans="1:8" ht="26.4" x14ac:dyDescent="0.3">
      <c r="A66" s="163">
        <v>3299</v>
      </c>
      <c r="B66" s="164"/>
      <c r="C66" s="165"/>
      <c r="D66" s="62" t="s">
        <v>112</v>
      </c>
      <c r="E66" s="69">
        <v>0</v>
      </c>
      <c r="F66" s="46">
        <v>0</v>
      </c>
      <c r="G66" s="46">
        <v>0</v>
      </c>
      <c r="H66" s="48">
        <v>0</v>
      </c>
    </row>
    <row r="67" spans="1:8" x14ac:dyDescent="0.3">
      <c r="A67" s="154" t="s">
        <v>160</v>
      </c>
      <c r="B67" s="155"/>
      <c r="C67" s="156"/>
      <c r="D67" s="65" t="s">
        <v>161</v>
      </c>
      <c r="E67" s="66">
        <f t="shared" ref="E67:G70" si="6">E68</f>
        <v>333</v>
      </c>
      <c r="F67" s="48">
        <f t="shared" si="6"/>
        <v>333</v>
      </c>
      <c r="G67" s="48">
        <f t="shared" si="6"/>
        <v>333</v>
      </c>
      <c r="H67" s="48">
        <f>G67/F67*100</f>
        <v>100</v>
      </c>
    </row>
    <row r="68" spans="1:8" x14ac:dyDescent="0.3">
      <c r="A68" s="174" t="s">
        <v>152</v>
      </c>
      <c r="B68" s="167"/>
      <c r="C68" s="168"/>
      <c r="D68" s="67" t="s">
        <v>159</v>
      </c>
      <c r="E68" s="66">
        <f t="shared" si="6"/>
        <v>333</v>
      </c>
      <c r="F68" s="48">
        <f t="shared" si="6"/>
        <v>333</v>
      </c>
      <c r="G68" s="48">
        <f t="shared" si="6"/>
        <v>333</v>
      </c>
      <c r="H68" s="48">
        <f>G68/F68*100</f>
        <v>100</v>
      </c>
    </row>
    <row r="69" spans="1:8" x14ac:dyDescent="0.3">
      <c r="A69" s="154">
        <v>3</v>
      </c>
      <c r="B69" s="155"/>
      <c r="C69" s="156"/>
      <c r="D69" s="65" t="s">
        <v>4</v>
      </c>
      <c r="E69" s="66">
        <f t="shared" si="6"/>
        <v>333</v>
      </c>
      <c r="F69" s="48">
        <f t="shared" si="6"/>
        <v>333</v>
      </c>
      <c r="G69" s="48">
        <f t="shared" si="6"/>
        <v>333</v>
      </c>
      <c r="H69" s="48">
        <f>G69/F69*100</f>
        <v>100</v>
      </c>
    </row>
    <row r="70" spans="1:8" x14ac:dyDescent="0.3">
      <c r="A70" s="114">
        <v>32</v>
      </c>
      <c r="B70" s="115"/>
      <c r="C70" s="116"/>
      <c r="D70" s="116" t="s">
        <v>13</v>
      </c>
      <c r="E70" s="66">
        <f t="shared" si="6"/>
        <v>333</v>
      </c>
      <c r="F70" s="48">
        <f t="shared" si="6"/>
        <v>333</v>
      </c>
      <c r="G70" s="48">
        <f t="shared" si="6"/>
        <v>333</v>
      </c>
      <c r="H70" s="48">
        <f>G70/F70*100</f>
        <v>100</v>
      </c>
    </row>
    <row r="71" spans="1:8" ht="26.4" x14ac:dyDescent="0.3">
      <c r="A71" s="163">
        <v>3299</v>
      </c>
      <c r="B71" s="164"/>
      <c r="C71" s="165"/>
      <c r="D71" s="113" t="s">
        <v>112</v>
      </c>
      <c r="E71" s="69">
        <v>333</v>
      </c>
      <c r="F71" s="46">
        <v>333</v>
      </c>
      <c r="G71" s="46">
        <v>333</v>
      </c>
      <c r="H71" s="48">
        <f>G71/F71*100</f>
        <v>100</v>
      </c>
    </row>
    <row r="72" spans="1:8" ht="26.4" x14ac:dyDescent="0.3">
      <c r="A72" s="154" t="s">
        <v>162</v>
      </c>
      <c r="B72" s="155"/>
      <c r="C72" s="156"/>
      <c r="D72" s="65" t="s">
        <v>163</v>
      </c>
      <c r="E72" s="66">
        <f t="shared" ref="E72:G76" si="7">E73</f>
        <v>0</v>
      </c>
      <c r="F72" s="48">
        <f t="shared" si="7"/>
        <v>0</v>
      </c>
      <c r="G72" s="48">
        <f t="shared" si="7"/>
        <v>0</v>
      </c>
      <c r="H72" s="48">
        <v>0</v>
      </c>
    </row>
    <row r="73" spans="1:8" x14ac:dyDescent="0.3">
      <c r="A73" s="154" t="s">
        <v>152</v>
      </c>
      <c r="B73" s="155"/>
      <c r="C73" s="156"/>
      <c r="D73" s="65" t="s">
        <v>153</v>
      </c>
      <c r="E73" s="66">
        <f t="shared" si="7"/>
        <v>0</v>
      </c>
      <c r="F73" s="48">
        <f t="shared" si="7"/>
        <v>0</v>
      </c>
      <c r="G73" s="48">
        <f t="shared" si="7"/>
        <v>0</v>
      </c>
      <c r="H73" s="48">
        <v>0</v>
      </c>
    </row>
    <row r="74" spans="1:8" x14ac:dyDescent="0.3">
      <c r="A74" s="154">
        <v>3</v>
      </c>
      <c r="B74" s="155"/>
      <c r="C74" s="156"/>
      <c r="D74" s="65" t="s">
        <v>4</v>
      </c>
      <c r="E74" s="66">
        <f t="shared" si="7"/>
        <v>0</v>
      </c>
      <c r="F74" s="48">
        <f t="shared" si="7"/>
        <v>0</v>
      </c>
      <c r="G74" s="48">
        <f t="shared" si="7"/>
        <v>0</v>
      </c>
      <c r="H74" s="48">
        <v>0</v>
      </c>
    </row>
    <row r="75" spans="1:8" x14ac:dyDescent="0.3">
      <c r="A75" s="154">
        <v>32</v>
      </c>
      <c r="B75" s="155"/>
      <c r="C75" s="156"/>
      <c r="D75" s="96" t="s">
        <v>13</v>
      </c>
      <c r="E75" s="66">
        <f t="shared" si="7"/>
        <v>0</v>
      </c>
      <c r="F75" s="48">
        <f t="shared" si="7"/>
        <v>0</v>
      </c>
      <c r="G75" s="48">
        <f t="shared" si="7"/>
        <v>0</v>
      </c>
      <c r="H75" s="48">
        <v>0</v>
      </c>
    </row>
    <row r="76" spans="1:8" x14ac:dyDescent="0.3">
      <c r="A76" s="154">
        <v>323</v>
      </c>
      <c r="B76" s="155"/>
      <c r="C76" s="156"/>
      <c r="D76" s="96" t="s">
        <v>101</v>
      </c>
      <c r="E76" s="66">
        <f t="shared" si="7"/>
        <v>0</v>
      </c>
      <c r="F76" s="48">
        <f t="shared" si="7"/>
        <v>0</v>
      </c>
      <c r="G76" s="48">
        <f t="shared" si="7"/>
        <v>0</v>
      </c>
      <c r="H76" s="48">
        <v>0</v>
      </c>
    </row>
    <row r="77" spans="1:8" x14ac:dyDescent="0.3">
      <c r="A77" s="151">
        <v>3237</v>
      </c>
      <c r="B77" s="152"/>
      <c r="C77" s="153"/>
      <c r="D77" s="62" t="s">
        <v>109</v>
      </c>
      <c r="E77" s="69">
        <v>0</v>
      </c>
      <c r="F77" s="46">
        <v>0</v>
      </c>
      <c r="G77" s="46">
        <v>0</v>
      </c>
      <c r="H77" s="48">
        <v>0</v>
      </c>
    </row>
    <row r="78" spans="1:8" x14ac:dyDescent="0.3">
      <c r="A78" s="154" t="s">
        <v>164</v>
      </c>
      <c r="B78" s="155"/>
      <c r="C78" s="156"/>
      <c r="D78" s="65" t="s">
        <v>165</v>
      </c>
      <c r="E78" s="66">
        <f t="shared" ref="E78:G82" si="8">E79</f>
        <v>531</v>
      </c>
      <c r="F78" s="48">
        <f t="shared" si="8"/>
        <v>531</v>
      </c>
      <c r="G78" s="48">
        <f t="shared" si="8"/>
        <v>0</v>
      </c>
      <c r="H78" s="48">
        <v>0</v>
      </c>
    </row>
    <row r="79" spans="1:8" x14ac:dyDescent="0.3">
      <c r="A79" s="154" t="s">
        <v>152</v>
      </c>
      <c r="B79" s="155"/>
      <c r="C79" s="156"/>
      <c r="D79" s="65" t="s">
        <v>153</v>
      </c>
      <c r="E79" s="66">
        <f t="shared" si="8"/>
        <v>531</v>
      </c>
      <c r="F79" s="48">
        <f t="shared" si="8"/>
        <v>531</v>
      </c>
      <c r="G79" s="48">
        <f t="shared" si="8"/>
        <v>0</v>
      </c>
      <c r="H79" s="48">
        <v>0</v>
      </c>
    </row>
    <row r="80" spans="1:8" x14ac:dyDescent="0.3">
      <c r="A80" s="154">
        <v>3</v>
      </c>
      <c r="B80" s="155"/>
      <c r="C80" s="156"/>
      <c r="D80" s="65" t="s">
        <v>4</v>
      </c>
      <c r="E80" s="66">
        <f t="shared" si="8"/>
        <v>531</v>
      </c>
      <c r="F80" s="48">
        <f t="shared" si="8"/>
        <v>531</v>
      </c>
      <c r="G80" s="48">
        <f t="shared" si="8"/>
        <v>0</v>
      </c>
      <c r="H80" s="48">
        <v>0</v>
      </c>
    </row>
    <row r="81" spans="1:8" x14ac:dyDescent="0.3">
      <c r="A81" s="157">
        <v>32</v>
      </c>
      <c r="B81" s="158"/>
      <c r="C81" s="159"/>
      <c r="D81" s="65" t="s">
        <v>13</v>
      </c>
      <c r="E81" s="66">
        <f t="shared" si="8"/>
        <v>531</v>
      </c>
      <c r="F81" s="48">
        <f t="shared" si="8"/>
        <v>531</v>
      </c>
      <c r="G81" s="48">
        <f t="shared" si="8"/>
        <v>0</v>
      </c>
      <c r="H81" s="48">
        <v>0</v>
      </c>
    </row>
    <row r="82" spans="1:8" x14ac:dyDescent="0.3">
      <c r="A82" s="157">
        <v>323</v>
      </c>
      <c r="B82" s="158"/>
      <c r="C82" s="159"/>
      <c r="D82" s="96" t="s">
        <v>101</v>
      </c>
      <c r="E82" s="66">
        <f t="shared" si="8"/>
        <v>531</v>
      </c>
      <c r="F82" s="48">
        <f t="shared" si="8"/>
        <v>531</v>
      </c>
      <c r="G82" s="48">
        <f t="shared" si="8"/>
        <v>0</v>
      </c>
      <c r="H82" s="48">
        <v>0</v>
      </c>
    </row>
    <row r="83" spans="1:8" x14ac:dyDescent="0.3">
      <c r="A83" s="163">
        <v>3237</v>
      </c>
      <c r="B83" s="164"/>
      <c r="C83" s="165"/>
      <c r="D83" s="62" t="s">
        <v>109</v>
      </c>
      <c r="E83" s="69">
        <v>531</v>
      </c>
      <c r="F83" s="46">
        <v>531</v>
      </c>
      <c r="G83" s="46">
        <v>0</v>
      </c>
      <c r="H83" s="48">
        <v>0</v>
      </c>
    </row>
    <row r="84" spans="1:8" x14ac:dyDescent="0.3">
      <c r="A84" s="77" t="s">
        <v>166</v>
      </c>
      <c r="B84" s="78"/>
      <c r="C84" s="79">
        <v>100058</v>
      </c>
      <c r="D84" s="65" t="s">
        <v>266</v>
      </c>
      <c r="E84" s="66">
        <f t="shared" ref="E84:G85" si="9">E85</f>
        <v>50000</v>
      </c>
      <c r="F84" s="48">
        <f t="shared" si="9"/>
        <v>50000</v>
      </c>
      <c r="G84" s="48">
        <f t="shared" si="9"/>
        <v>35433.619999999995</v>
      </c>
      <c r="H84" s="48">
        <v>0</v>
      </c>
    </row>
    <row r="85" spans="1:8" x14ac:dyDescent="0.3">
      <c r="A85" s="160" t="s">
        <v>152</v>
      </c>
      <c r="B85" s="161"/>
      <c r="C85" s="162"/>
      <c r="D85" s="67" t="s">
        <v>153</v>
      </c>
      <c r="E85" s="66">
        <f t="shared" si="9"/>
        <v>50000</v>
      </c>
      <c r="F85" s="48">
        <f t="shared" si="9"/>
        <v>50000</v>
      </c>
      <c r="G85" s="48">
        <f t="shared" si="9"/>
        <v>35433.619999999995</v>
      </c>
      <c r="H85" s="48">
        <v>0</v>
      </c>
    </row>
    <row r="86" spans="1:8" x14ac:dyDescent="0.3">
      <c r="A86" s="154">
        <v>3</v>
      </c>
      <c r="B86" s="155"/>
      <c r="C86" s="156"/>
      <c r="D86" s="65" t="s">
        <v>4</v>
      </c>
      <c r="E86" s="66">
        <f>E87+E94</f>
        <v>50000</v>
      </c>
      <c r="F86" s="48">
        <f>F87+F94</f>
        <v>50000</v>
      </c>
      <c r="G86" s="48">
        <f>G87+G94</f>
        <v>35433.619999999995</v>
      </c>
      <c r="H86" s="48">
        <v>0</v>
      </c>
    </row>
    <row r="87" spans="1:8" x14ac:dyDescent="0.3">
      <c r="A87" s="154">
        <v>31</v>
      </c>
      <c r="B87" s="155"/>
      <c r="C87" s="156"/>
      <c r="D87" s="65" t="s">
        <v>5</v>
      </c>
      <c r="E87" s="66">
        <f>E88+E90+E92</f>
        <v>44700</v>
      </c>
      <c r="F87" s="48">
        <f>F88+F90+F92</f>
        <v>44700</v>
      </c>
      <c r="G87" s="48">
        <f>G88+G90+G92</f>
        <v>33103.799999999996</v>
      </c>
      <c r="H87" s="48">
        <v>0</v>
      </c>
    </row>
    <row r="88" spans="1:8" x14ac:dyDescent="0.3">
      <c r="A88" s="154">
        <v>311</v>
      </c>
      <c r="B88" s="155"/>
      <c r="C88" s="156"/>
      <c r="D88" s="98" t="s">
        <v>28</v>
      </c>
      <c r="E88" s="66">
        <f>E89</f>
        <v>36500</v>
      </c>
      <c r="F88" s="48">
        <f>F89</f>
        <v>36500</v>
      </c>
      <c r="G88" s="48">
        <f>G89</f>
        <v>26698.51</v>
      </c>
      <c r="H88" s="48">
        <v>0</v>
      </c>
    </row>
    <row r="89" spans="1:8" x14ac:dyDescent="0.3">
      <c r="A89" s="151">
        <v>3111</v>
      </c>
      <c r="B89" s="152"/>
      <c r="C89" s="153"/>
      <c r="D89" s="99" t="s">
        <v>29</v>
      </c>
      <c r="E89" s="69">
        <v>36500</v>
      </c>
      <c r="F89" s="46">
        <v>36500</v>
      </c>
      <c r="G89" s="46">
        <v>26698.51</v>
      </c>
      <c r="H89" s="48">
        <v>0</v>
      </c>
    </row>
    <row r="90" spans="1:8" x14ac:dyDescent="0.3">
      <c r="A90" s="154">
        <v>312</v>
      </c>
      <c r="B90" s="155"/>
      <c r="C90" s="156"/>
      <c r="D90" s="98" t="s">
        <v>89</v>
      </c>
      <c r="E90" s="66">
        <f>E91</f>
        <v>2200</v>
      </c>
      <c r="F90" s="48">
        <f>F91</f>
        <v>2200</v>
      </c>
      <c r="G90" s="48">
        <f>G91</f>
        <v>2000</v>
      </c>
      <c r="H90" s="48">
        <v>0</v>
      </c>
    </row>
    <row r="91" spans="1:8" x14ac:dyDescent="0.3">
      <c r="A91" s="151">
        <v>3121</v>
      </c>
      <c r="B91" s="152"/>
      <c r="C91" s="153"/>
      <c r="D91" s="99" t="s">
        <v>89</v>
      </c>
      <c r="E91" s="69">
        <v>2200</v>
      </c>
      <c r="F91" s="46">
        <v>2200</v>
      </c>
      <c r="G91" s="46">
        <v>2000</v>
      </c>
      <c r="H91" s="48">
        <v>0</v>
      </c>
    </row>
    <row r="92" spans="1:8" x14ac:dyDescent="0.3">
      <c r="A92" s="154">
        <v>313</v>
      </c>
      <c r="B92" s="155"/>
      <c r="C92" s="156"/>
      <c r="D92" s="98" t="s">
        <v>217</v>
      </c>
      <c r="E92" s="66">
        <f>E93</f>
        <v>6000</v>
      </c>
      <c r="F92" s="48">
        <f>F93</f>
        <v>6000</v>
      </c>
      <c r="G92" s="48">
        <f>G93</f>
        <v>4405.29</v>
      </c>
      <c r="H92" s="48">
        <v>0</v>
      </c>
    </row>
    <row r="93" spans="1:8" x14ac:dyDescent="0.3">
      <c r="A93" s="151">
        <v>3132</v>
      </c>
      <c r="B93" s="152"/>
      <c r="C93" s="153"/>
      <c r="D93" s="99" t="s">
        <v>218</v>
      </c>
      <c r="E93" s="69">
        <v>6000</v>
      </c>
      <c r="F93" s="46">
        <v>6000</v>
      </c>
      <c r="G93" s="46">
        <v>4405.29</v>
      </c>
      <c r="H93" s="48">
        <v>0</v>
      </c>
    </row>
    <row r="94" spans="1:8" x14ac:dyDescent="0.3">
      <c r="A94" s="154">
        <v>32</v>
      </c>
      <c r="B94" s="155"/>
      <c r="C94" s="156"/>
      <c r="D94" s="65" t="s">
        <v>13</v>
      </c>
      <c r="E94" s="66">
        <f>E95</f>
        <v>5300</v>
      </c>
      <c r="F94" s="48">
        <f>F95</f>
        <v>5300</v>
      </c>
      <c r="G94" s="48">
        <f>G95</f>
        <v>2329.8200000000002</v>
      </c>
      <c r="H94" s="48">
        <v>0</v>
      </c>
    </row>
    <row r="95" spans="1:8" x14ac:dyDescent="0.3">
      <c r="A95" s="154">
        <v>321</v>
      </c>
      <c r="B95" s="155"/>
      <c r="C95" s="156"/>
      <c r="D95" s="98" t="s">
        <v>30</v>
      </c>
      <c r="E95" s="66">
        <f>E96+E97+E98+E99+E100</f>
        <v>5300</v>
      </c>
      <c r="F95" s="48">
        <f>E96+F97+F98+F99+F100</f>
        <v>5300</v>
      </c>
      <c r="G95" s="48">
        <f>G96+G97+G98+G99+G100</f>
        <v>2329.8200000000002</v>
      </c>
      <c r="H95" s="48">
        <v>0</v>
      </c>
    </row>
    <row r="96" spans="1:8" x14ac:dyDescent="0.3">
      <c r="A96" s="151">
        <v>3211</v>
      </c>
      <c r="B96" s="152"/>
      <c r="C96" s="153"/>
      <c r="D96" s="99" t="s">
        <v>219</v>
      </c>
      <c r="E96" s="69">
        <v>200</v>
      </c>
      <c r="F96" s="46">
        <v>200</v>
      </c>
      <c r="G96" s="46">
        <v>160</v>
      </c>
      <c r="H96" s="48">
        <v>0</v>
      </c>
    </row>
    <row r="97" spans="1:8" ht="26.4" x14ac:dyDescent="0.3">
      <c r="A97" s="151">
        <v>3212</v>
      </c>
      <c r="B97" s="152"/>
      <c r="C97" s="153"/>
      <c r="D97" s="118" t="s">
        <v>220</v>
      </c>
      <c r="E97" s="69">
        <v>2300</v>
      </c>
      <c r="F97" s="46">
        <v>2300</v>
      </c>
      <c r="G97" s="46">
        <v>2144.61</v>
      </c>
      <c r="H97" s="48">
        <v>0</v>
      </c>
    </row>
    <row r="98" spans="1:8" x14ac:dyDescent="0.3">
      <c r="A98" s="151">
        <v>3213</v>
      </c>
      <c r="B98" s="152"/>
      <c r="C98" s="153"/>
      <c r="D98" s="118" t="s">
        <v>267</v>
      </c>
      <c r="E98" s="69">
        <v>400</v>
      </c>
      <c r="F98" s="46">
        <v>400</v>
      </c>
      <c r="G98" s="46">
        <v>0</v>
      </c>
      <c r="H98" s="48"/>
    </row>
    <row r="99" spans="1:8" x14ac:dyDescent="0.3">
      <c r="A99" s="151">
        <v>3236</v>
      </c>
      <c r="B99" s="152"/>
      <c r="C99" s="153"/>
      <c r="D99" s="118" t="s">
        <v>108</v>
      </c>
      <c r="E99" s="69">
        <v>400</v>
      </c>
      <c r="F99" s="46">
        <v>400</v>
      </c>
      <c r="G99" s="46">
        <v>25.21</v>
      </c>
      <c r="H99" s="48"/>
    </row>
    <row r="100" spans="1:8" x14ac:dyDescent="0.3">
      <c r="A100" s="151">
        <v>3237</v>
      </c>
      <c r="B100" s="152"/>
      <c r="C100" s="153"/>
      <c r="D100" s="99" t="s">
        <v>109</v>
      </c>
      <c r="E100" s="69">
        <v>2000</v>
      </c>
      <c r="F100" s="46">
        <v>2000</v>
      </c>
      <c r="G100" s="46">
        <v>0</v>
      </c>
      <c r="H100" s="48">
        <v>0</v>
      </c>
    </row>
    <row r="101" spans="1:8" x14ac:dyDescent="0.3">
      <c r="A101" s="154" t="s">
        <v>167</v>
      </c>
      <c r="B101" s="155"/>
      <c r="C101" s="156"/>
      <c r="D101" s="65" t="s">
        <v>168</v>
      </c>
      <c r="E101" s="66">
        <f t="shared" ref="E101:G104" si="10">E102</f>
        <v>0</v>
      </c>
      <c r="F101" s="48">
        <f t="shared" si="10"/>
        <v>0</v>
      </c>
      <c r="G101" s="48">
        <f t="shared" si="10"/>
        <v>1500</v>
      </c>
      <c r="H101" s="48" t="e">
        <f>G101/F101*100</f>
        <v>#DIV/0!</v>
      </c>
    </row>
    <row r="102" spans="1:8" x14ac:dyDescent="0.3">
      <c r="A102" s="154" t="s">
        <v>169</v>
      </c>
      <c r="B102" s="155"/>
      <c r="C102" s="156"/>
      <c r="D102" s="65" t="s">
        <v>170</v>
      </c>
      <c r="E102" s="66">
        <f t="shared" si="10"/>
        <v>0</v>
      </c>
      <c r="F102" s="48">
        <f t="shared" si="10"/>
        <v>0</v>
      </c>
      <c r="G102" s="48">
        <f t="shared" si="10"/>
        <v>1500</v>
      </c>
      <c r="H102" s="48" t="e">
        <f>G102/F102*100</f>
        <v>#DIV/0!</v>
      </c>
    </row>
    <row r="103" spans="1:8" x14ac:dyDescent="0.3">
      <c r="A103" s="154" t="s">
        <v>152</v>
      </c>
      <c r="B103" s="155"/>
      <c r="C103" s="156"/>
      <c r="D103" s="65" t="s">
        <v>153</v>
      </c>
      <c r="E103" s="66">
        <f t="shared" si="10"/>
        <v>0</v>
      </c>
      <c r="F103" s="48">
        <f t="shared" si="10"/>
        <v>0</v>
      </c>
      <c r="G103" s="48">
        <f t="shared" si="10"/>
        <v>1500</v>
      </c>
      <c r="H103" s="48" t="e">
        <f>G103/F103*100</f>
        <v>#DIV/0!</v>
      </c>
    </row>
    <row r="104" spans="1:8" ht="26.4" x14ac:dyDescent="0.3">
      <c r="A104" s="154">
        <v>4</v>
      </c>
      <c r="B104" s="155"/>
      <c r="C104" s="156"/>
      <c r="D104" s="65" t="s">
        <v>171</v>
      </c>
      <c r="E104" s="66">
        <f t="shared" si="10"/>
        <v>0</v>
      </c>
      <c r="F104" s="48">
        <f t="shared" si="10"/>
        <v>0</v>
      </c>
      <c r="G104" s="48">
        <f t="shared" si="10"/>
        <v>1500</v>
      </c>
      <c r="H104" s="48" t="e">
        <f>G104/F104*100</f>
        <v>#DIV/0!</v>
      </c>
    </row>
    <row r="105" spans="1:8" ht="26.4" x14ac:dyDescent="0.3">
      <c r="A105" s="154">
        <v>42</v>
      </c>
      <c r="B105" s="155"/>
      <c r="C105" s="156"/>
      <c r="D105" s="65" t="s">
        <v>171</v>
      </c>
      <c r="E105" s="66">
        <f>E106+E108</f>
        <v>0</v>
      </c>
      <c r="F105" s="48">
        <f>F106+F108</f>
        <v>0</v>
      </c>
      <c r="G105" s="48">
        <f>G106+G108</f>
        <v>1500</v>
      </c>
      <c r="H105" s="48" t="e">
        <f>G105/F105*100</f>
        <v>#DIV/0!</v>
      </c>
    </row>
    <row r="106" spans="1:8" x14ac:dyDescent="0.3">
      <c r="A106" s="154">
        <v>422</v>
      </c>
      <c r="B106" s="155"/>
      <c r="C106" s="156"/>
      <c r="D106" s="98" t="s">
        <v>130</v>
      </c>
      <c r="E106" s="66">
        <f>E107</f>
        <v>0</v>
      </c>
      <c r="F106" s="48">
        <f>F107</f>
        <v>0</v>
      </c>
      <c r="G106" s="48">
        <f>G107</f>
        <v>0</v>
      </c>
      <c r="H106" s="48">
        <v>0</v>
      </c>
    </row>
    <row r="107" spans="1:8" x14ac:dyDescent="0.3">
      <c r="A107" s="151">
        <v>4221</v>
      </c>
      <c r="B107" s="152"/>
      <c r="C107" s="153"/>
      <c r="D107" s="99" t="s">
        <v>131</v>
      </c>
      <c r="E107" s="69">
        <v>0</v>
      </c>
      <c r="F107" s="46">
        <v>0</v>
      </c>
      <c r="G107" s="46">
        <v>0</v>
      </c>
      <c r="H107" s="48">
        <v>0</v>
      </c>
    </row>
    <row r="108" spans="1:8" x14ac:dyDescent="0.3">
      <c r="A108" s="154">
        <v>424</v>
      </c>
      <c r="B108" s="155"/>
      <c r="C108" s="156"/>
      <c r="D108" s="98" t="s">
        <v>170</v>
      </c>
      <c r="E108" s="66">
        <f>E109</f>
        <v>0</v>
      </c>
      <c r="F108" s="48">
        <f>F109</f>
        <v>0</v>
      </c>
      <c r="G108" s="48">
        <f>G109</f>
        <v>1500</v>
      </c>
      <c r="H108" s="48" t="e">
        <f t="shared" ref="H108:H116" si="11">G108/F108*100</f>
        <v>#DIV/0!</v>
      </c>
    </row>
    <row r="109" spans="1:8" x14ac:dyDescent="0.3">
      <c r="A109" s="151">
        <v>4241</v>
      </c>
      <c r="B109" s="152"/>
      <c r="C109" s="153"/>
      <c r="D109" s="99" t="s">
        <v>221</v>
      </c>
      <c r="E109" s="69">
        <v>0</v>
      </c>
      <c r="F109" s="46">
        <v>0</v>
      </c>
      <c r="G109" s="46">
        <v>1500</v>
      </c>
      <c r="H109" s="48" t="e">
        <f t="shared" si="11"/>
        <v>#DIV/0!</v>
      </c>
    </row>
    <row r="110" spans="1:8" x14ac:dyDescent="0.3">
      <c r="A110" s="154" t="s">
        <v>154</v>
      </c>
      <c r="B110" s="155"/>
      <c r="C110" s="156"/>
      <c r="D110" s="65" t="s">
        <v>172</v>
      </c>
      <c r="E110" s="66">
        <f>E111+E203+E216+E244</f>
        <v>1794108</v>
      </c>
      <c r="F110" s="48">
        <f>F111+F203+F216+F244</f>
        <v>1794108</v>
      </c>
      <c r="G110" s="48">
        <f>G111+G203+G216+G244</f>
        <v>975136.64</v>
      </c>
      <c r="H110" s="48">
        <f t="shared" si="11"/>
        <v>54.352170549376069</v>
      </c>
    </row>
    <row r="111" spans="1:8" x14ac:dyDescent="0.3">
      <c r="A111" s="154" t="s">
        <v>145</v>
      </c>
      <c r="B111" s="155"/>
      <c r="C111" s="156"/>
      <c r="D111" s="65" t="s">
        <v>4</v>
      </c>
      <c r="E111" s="66">
        <f>E112+E147+E190</f>
        <v>83990</v>
      </c>
      <c r="F111" s="48">
        <f>F112+F147+F190</f>
        <v>83990</v>
      </c>
      <c r="G111" s="48">
        <f>G112+G147+G190</f>
        <v>33642.230000000003</v>
      </c>
      <c r="H111" s="48">
        <f t="shared" si="11"/>
        <v>40.055042266936539</v>
      </c>
    </row>
    <row r="112" spans="1:8" x14ac:dyDescent="0.3">
      <c r="A112" s="154" t="s">
        <v>173</v>
      </c>
      <c r="B112" s="155"/>
      <c r="C112" s="156"/>
      <c r="D112" s="65" t="s">
        <v>174</v>
      </c>
      <c r="E112" s="66">
        <f>E113</f>
        <v>22490</v>
      </c>
      <c r="F112" s="48">
        <f>F113</f>
        <v>22490</v>
      </c>
      <c r="G112" s="48">
        <f>G113</f>
        <v>21269.43</v>
      </c>
      <c r="H112" s="48">
        <f t="shared" si="11"/>
        <v>94.572832369942191</v>
      </c>
    </row>
    <row r="113" spans="1:8" x14ac:dyDescent="0.3">
      <c r="A113" s="154">
        <v>3</v>
      </c>
      <c r="B113" s="155"/>
      <c r="C113" s="156"/>
      <c r="D113" s="65" t="s">
        <v>4</v>
      </c>
      <c r="E113" s="66">
        <f>E114+E141+E144</f>
        <v>22490</v>
      </c>
      <c r="F113" s="48">
        <f>F114+F141+F144</f>
        <v>22490</v>
      </c>
      <c r="G113" s="48">
        <f>G114+G141+G144</f>
        <v>21269.43</v>
      </c>
      <c r="H113" s="48">
        <f t="shared" si="11"/>
        <v>94.572832369942191</v>
      </c>
    </row>
    <row r="114" spans="1:8" x14ac:dyDescent="0.3">
      <c r="A114" s="154">
        <v>32</v>
      </c>
      <c r="B114" s="155"/>
      <c r="C114" s="156"/>
      <c r="D114" s="65" t="s">
        <v>13</v>
      </c>
      <c r="E114" s="66">
        <f>E115+E120+E126+E135</f>
        <v>22350</v>
      </c>
      <c r="F114" s="48">
        <f>F115+F120+F126+F135</f>
        <v>22350</v>
      </c>
      <c r="G114" s="48">
        <f>G115+G120+G126+G135</f>
        <v>21135.200000000001</v>
      </c>
      <c r="H114" s="48">
        <f t="shared" si="11"/>
        <v>94.564653243847872</v>
      </c>
    </row>
    <row r="115" spans="1:8" x14ac:dyDescent="0.3">
      <c r="A115" s="154">
        <v>321</v>
      </c>
      <c r="B115" s="155"/>
      <c r="C115" s="156"/>
      <c r="D115" s="101" t="s">
        <v>222</v>
      </c>
      <c r="E115" s="66">
        <f>E116+E117+E118+E119</f>
        <v>3300</v>
      </c>
      <c r="F115" s="48">
        <f>F116+F117+F118+F119</f>
        <v>3300</v>
      </c>
      <c r="G115" s="48">
        <f>G116+G117+G118+G119</f>
        <v>2650.61</v>
      </c>
      <c r="H115" s="48">
        <f t="shared" si="11"/>
        <v>80.321515151515158</v>
      </c>
    </row>
    <row r="116" spans="1:8" x14ac:dyDescent="0.3">
      <c r="A116" s="151">
        <v>3211</v>
      </c>
      <c r="B116" s="152"/>
      <c r="C116" s="153"/>
      <c r="D116" s="102" t="s">
        <v>31</v>
      </c>
      <c r="E116" s="69">
        <v>2000</v>
      </c>
      <c r="F116" s="46">
        <v>2000</v>
      </c>
      <c r="G116" s="46">
        <v>2635.61</v>
      </c>
      <c r="H116" s="48">
        <f t="shared" si="11"/>
        <v>131.78050000000002</v>
      </c>
    </row>
    <row r="117" spans="1:8" ht="26.4" x14ac:dyDescent="0.3">
      <c r="A117" s="151">
        <v>3212</v>
      </c>
      <c r="B117" s="152"/>
      <c r="C117" s="153"/>
      <c r="D117" s="102" t="s">
        <v>220</v>
      </c>
      <c r="E117" s="69">
        <v>500</v>
      </c>
      <c r="F117" s="46">
        <v>500</v>
      </c>
      <c r="G117" s="46">
        <v>0</v>
      </c>
      <c r="H117" s="48">
        <v>0</v>
      </c>
    </row>
    <row r="118" spans="1:8" x14ac:dyDescent="0.3">
      <c r="A118" s="151">
        <v>3213</v>
      </c>
      <c r="B118" s="152"/>
      <c r="C118" s="153"/>
      <c r="D118" s="102" t="s">
        <v>93</v>
      </c>
      <c r="E118" s="69">
        <v>500</v>
      </c>
      <c r="F118" s="46">
        <v>500</v>
      </c>
      <c r="G118" s="46">
        <v>0</v>
      </c>
      <c r="H118" s="48">
        <v>0</v>
      </c>
    </row>
    <row r="119" spans="1:8" x14ac:dyDescent="0.3">
      <c r="A119" s="151">
        <v>3214</v>
      </c>
      <c r="B119" s="152"/>
      <c r="C119" s="153"/>
      <c r="D119" s="102" t="s">
        <v>223</v>
      </c>
      <c r="E119" s="69">
        <v>300</v>
      </c>
      <c r="F119" s="46">
        <v>300</v>
      </c>
      <c r="G119" s="46">
        <v>15</v>
      </c>
      <c r="H119" s="48">
        <f>G119/F119*100</f>
        <v>5</v>
      </c>
    </row>
    <row r="120" spans="1:8" x14ac:dyDescent="0.3">
      <c r="A120" s="154">
        <v>322</v>
      </c>
      <c r="B120" s="155"/>
      <c r="C120" s="156"/>
      <c r="D120" s="108" t="s">
        <v>95</v>
      </c>
      <c r="E120" s="66">
        <f>E121+E122+E123+E124+E125</f>
        <v>5000</v>
      </c>
      <c r="F120" s="48">
        <f>F121+F122+F123+F124+F125</f>
        <v>5000</v>
      </c>
      <c r="G120" s="48">
        <f>G121+G122+G123+G124+G125</f>
        <v>3854.3599999999997</v>
      </c>
      <c r="H120" s="48">
        <f>G120/F11*100</f>
        <v>4.9755505641184516</v>
      </c>
    </row>
    <row r="121" spans="1:8" x14ac:dyDescent="0.3">
      <c r="A121" s="151">
        <v>3221</v>
      </c>
      <c r="B121" s="152"/>
      <c r="C121" s="153"/>
      <c r="D121" s="105" t="s">
        <v>224</v>
      </c>
      <c r="E121" s="69">
        <v>1500</v>
      </c>
      <c r="F121" s="46">
        <v>1500</v>
      </c>
      <c r="G121" s="46">
        <v>493.8</v>
      </c>
      <c r="H121" s="48">
        <f>G121/F121*100</f>
        <v>32.92</v>
      </c>
    </row>
    <row r="122" spans="1:8" x14ac:dyDescent="0.3">
      <c r="A122" s="151">
        <v>3222</v>
      </c>
      <c r="B122" s="152"/>
      <c r="C122" s="153"/>
      <c r="D122" s="105" t="s">
        <v>97</v>
      </c>
      <c r="E122" s="69">
        <v>1000</v>
      </c>
      <c r="F122" s="46">
        <v>1000</v>
      </c>
      <c r="G122" s="46">
        <v>1400.56</v>
      </c>
      <c r="H122" s="48">
        <v>0</v>
      </c>
    </row>
    <row r="123" spans="1:8" x14ac:dyDescent="0.3">
      <c r="A123" s="151">
        <v>3223</v>
      </c>
      <c r="B123" s="152"/>
      <c r="C123" s="153"/>
      <c r="D123" s="105" t="s">
        <v>98</v>
      </c>
      <c r="E123" s="69">
        <v>1000</v>
      </c>
      <c r="F123" s="46">
        <v>1000</v>
      </c>
      <c r="G123" s="46">
        <v>0</v>
      </c>
      <c r="H123" s="48">
        <f>G123/F123*100</f>
        <v>0</v>
      </c>
    </row>
    <row r="124" spans="1:8" x14ac:dyDescent="0.3">
      <c r="A124" s="151">
        <v>3225</v>
      </c>
      <c r="B124" s="152"/>
      <c r="C124" s="153"/>
      <c r="D124" s="105" t="s">
        <v>100</v>
      </c>
      <c r="E124" s="69">
        <v>1000</v>
      </c>
      <c r="F124" s="46">
        <v>1000</v>
      </c>
      <c r="G124" s="46">
        <v>1960</v>
      </c>
      <c r="H124" s="48">
        <v>0</v>
      </c>
    </row>
    <row r="125" spans="1:8" ht="26.4" x14ac:dyDescent="0.3">
      <c r="A125" s="151">
        <v>3227</v>
      </c>
      <c r="B125" s="152"/>
      <c r="C125" s="153"/>
      <c r="D125" s="105" t="s">
        <v>225</v>
      </c>
      <c r="E125" s="69">
        <v>500</v>
      </c>
      <c r="F125" s="46">
        <v>500</v>
      </c>
      <c r="G125" s="46">
        <v>0</v>
      </c>
      <c r="H125" s="48">
        <v>0</v>
      </c>
    </row>
    <row r="126" spans="1:8" x14ac:dyDescent="0.3">
      <c r="A126" s="154">
        <v>323</v>
      </c>
      <c r="B126" s="155"/>
      <c r="C126" s="156"/>
      <c r="D126" s="108" t="s">
        <v>101</v>
      </c>
      <c r="E126" s="66">
        <f>E127+E128+E129+E130+E131+E132+E133+E134</f>
        <v>11500</v>
      </c>
      <c r="F126" s="48">
        <f>F127+F128+F129+F130+F131+F132+F133+F134</f>
        <v>11500</v>
      </c>
      <c r="G126" s="48">
        <f>G127+G128+G129+G130+G131+G132+G133+G134</f>
        <v>12578.529999999999</v>
      </c>
      <c r="H126" s="48">
        <f>G126/F126*100</f>
        <v>109.37852173913043</v>
      </c>
    </row>
    <row r="127" spans="1:8" x14ac:dyDescent="0.3">
      <c r="A127" s="151">
        <v>3231</v>
      </c>
      <c r="B127" s="152"/>
      <c r="C127" s="153"/>
      <c r="D127" s="105" t="s">
        <v>226</v>
      </c>
      <c r="E127" s="69">
        <v>1000</v>
      </c>
      <c r="F127" s="46">
        <v>1000</v>
      </c>
      <c r="G127" s="46">
        <v>3440.5</v>
      </c>
      <c r="H127" s="48">
        <f>G127/F127*100</f>
        <v>344.05</v>
      </c>
    </row>
    <row r="128" spans="1:8" x14ac:dyDescent="0.3">
      <c r="A128" s="151">
        <v>3233</v>
      </c>
      <c r="B128" s="152"/>
      <c r="C128" s="153"/>
      <c r="D128" s="105" t="s">
        <v>209</v>
      </c>
      <c r="E128" s="69">
        <v>0</v>
      </c>
      <c r="F128" s="46">
        <v>0</v>
      </c>
      <c r="G128" s="46">
        <v>0</v>
      </c>
      <c r="H128" s="48">
        <v>0</v>
      </c>
    </row>
    <row r="129" spans="1:8" x14ac:dyDescent="0.3">
      <c r="A129" s="151">
        <v>3234</v>
      </c>
      <c r="B129" s="152"/>
      <c r="C129" s="153"/>
      <c r="D129" s="105" t="s">
        <v>106</v>
      </c>
      <c r="E129" s="69">
        <v>800</v>
      </c>
      <c r="F129" s="46">
        <v>800</v>
      </c>
      <c r="G129" s="46">
        <v>713.69</v>
      </c>
      <c r="H129" s="48">
        <f>G129/F129*100</f>
        <v>89.211250000000007</v>
      </c>
    </row>
    <row r="130" spans="1:8" x14ac:dyDescent="0.3">
      <c r="A130" s="151">
        <v>3235</v>
      </c>
      <c r="B130" s="152"/>
      <c r="C130" s="153"/>
      <c r="D130" s="105" t="s">
        <v>210</v>
      </c>
      <c r="E130" s="69">
        <v>100</v>
      </c>
      <c r="F130" s="46">
        <v>100</v>
      </c>
      <c r="G130" s="46">
        <v>32.86</v>
      </c>
      <c r="H130" s="48">
        <f>G130/F130*100</f>
        <v>32.86</v>
      </c>
    </row>
    <row r="131" spans="1:8" x14ac:dyDescent="0.3">
      <c r="A131" s="151">
        <v>3236</v>
      </c>
      <c r="B131" s="152"/>
      <c r="C131" s="153"/>
      <c r="D131" s="105" t="s">
        <v>108</v>
      </c>
      <c r="E131" s="69">
        <v>0</v>
      </c>
      <c r="F131" s="46">
        <v>0</v>
      </c>
      <c r="G131" s="46">
        <v>0</v>
      </c>
      <c r="H131" s="48">
        <v>0</v>
      </c>
    </row>
    <row r="132" spans="1:8" x14ac:dyDescent="0.3">
      <c r="A132" s="151">
        <v>2237</v>
      </c>
      <c r="B132" s="152"/>
      <c r="C132" s="153"/>
      <c r="D132" s="105" t="s">
        <v>109</v>
      </c>
      <c r="E132" s="69">
        <v>8000</v>
      </c>
      <c r="F132" s="46">
        <v>8000</v>
      </c>
      <c r="G132" s="46">
        <v>8391.48</v>
      </c>
      <c r="H132" s="48">
        <f>G132/F132*100</f>
        <v>104.89349999999999</v>
      </c>
    </row>
    <row r="133" spans="1:8" x14ac:dyDescent="0.3">
      <c r="A133" s="151">
        <v>3238</v>
      </c>
      <c r="B133" s="152"/>
      <c r="C133" s="153"/>
      <c r="D133" s="105" t="s">
        <v>110</v>
      </c>
      <c r="E133" s="69">
        <v>1100</v>
      </c>
      <c r="F133" s="46">
        <v>1100</v>
      </c>
      <c r="G133" s="46">
        <v>0</v>
      </c>
      <c r="H133" s="48">
        <f>G133/F133*100</f>
        <v>0</v>
      </c>
    </row>
    <row r="134" spans="1:8" x14ac:dyDescent="0.3">
      <c r="A134" s="151">
        <v>3239</v>
      </c>
      <c r="B134" s="152"/>
      <c r="C134" s="153"/>
      <c r="D134" s="105" t="s">
        <v>111</v>
      </c>
      <c r="E134" s="69">
        <v>500</v>
      </c>
      <c r="F134" s="46">
        <v>500</v>
      </c>
      <c r="G134" s="46">
        <v>0</v>
      </c>
      <c r="H134" s="48">
        <v>0</v>
      </c>
    </row>
    <row r="135" spans="1:8" ht="26.4" x14ac:dyDescent="0.3">
      <c r="A135" s="154">
        <v>329</v>
      </c>
      <c r="B135" s="155"/>
      <c r="C135" s="156"/>
      <c r="D135" s="108" t="s">
        <v>112</v>
      </c>
      <c r="E135" s="66">
        <f>E136+E137+E138+E139+E140</f>
        <v>2550</v>
      </c>
      <c r="F135" s="48">
        <f>F136+F137+F138+F139+F140</f>
        <v>2550</v>
      </c>
      <c r="G135" s="48">
        <f>G136+G137+G138+G139+G140</f>
        <v>2051.6999999999998</v>
      </c>
      <c r="H135" s="48">
        <f>G135/F135*100</f>
        <v>80.45882352941176</v>
      </c>
    </row>
    <row r="136" spans="1:8" x14ac:dyDescent="0.3">
      <c r="A136" s="151">
        <v>3292</v>
      </c>
      <c r="B136" s="152"/>
      <c r="C136" s="153"/>
      <c r="D136" s="105" t="s">
        <v>113</v>
      </c>
      <c r="E136" s="69">
        <v>50</v>
      </c>
      <c r="F136" s="46">
        <v>50</v>
      </c>
      <c r="G136" s="46">
        <v>0</v>
      </c>
      <c r="H136" s="48">
        <v>0</v>
      </c>
    </row>
    <row r="137" spans="1:8" x14ac:dyDescent="0.3">
      <c r="A137" s="151">
        <v>3293</v>
      </c>
      <c r="B137" s="152"/>
      <c r="C137" s="153"/>
      <c r="D137" s="105" t="s">
        <v>114</v>
      </c>
      <c r="E137" s="69">
        <v>1500</v>
      </c>
      <c r="F137" s="46">
        <v>1500</v>
      </c>
      <c r="G137" s="46">
        <v>0</v>
      </c>
      <c r="H137" s="48">
        <v>0</v>
      </c>
    </row>
    <row r="138" spans="1:8" x14ac:dyDescent="0.3">
      <c r="A138" s="151">
        <v>3294</v>
      </c>
      <c r="B138" s="152"/>
      <c r="C138" s="153"/>
      <c r="D138" s="105" t="s">
        <v>115</v>
      </c>
      <c r="E138" s="69">
        <v>500</v>
      </c>
      <c r="F138" s="46">
        <v>500</v>
      </c>
      <c r="G138" s="46">
        <v>0</v>
      </c>
      <c r="H138" s="48">
        <v>0</v>
      </c>
    </row>
    <row r="139" spans="1:8" x14ac:dyDescent="0.3">
      <c r="A139" s="110">
        <v>3295</v>
      </c>
      <c r="B139" s="111"/>
      <c r="C139" s="112"/>
      <c r="D139" s="112" t="s">
        <v>116</v>
      </c>
      <c r="E139" s="69">
        <v>0</v>
      </c>
      <c r="F139" s="46">
        <v>0</v>
      </c>
      <c r="G139" s="46">
        <v>0</v>
      </c>
      <c r="H139" s="48">
        <v>0</v>
      </c>
    </row>
    <row r="140" spans="1:8" ht="26.4" x14ac:dyDescent="0.3">
      <c r="A140" s="151">
        <v>3299</v>
      </c>
      <c r="B140" s="152"/>
      <c r="C140" s="153"/>
      <c r="D140" s="105" t="s">
        <v>112</v>
      </c>
      <c r="E140" s="69">
        <v>500</v>
      </c>
      <c r="F140" s="46">
        <v>500</v>
      </c>
      <c r="G140" s="46">
        <v>2051.6999999999998</v>
      </c>
      <c r="H140" s="48">
        <v>0</v>
      </c>
    </row>
    <row r="141" spans="1:8" x14ac:dyDescent="0.3">
      <c r="A141" s="154">
        <v>34</v>
      </c>
      <c r="B141" s="155"/>
      <c r="C141" s="156"/>
      <c r="D141" s="65" t="s">
        <v>118</v>
      </c>
      <c r="E141" s="66">
        <f t="shared" ref="E141:G142" si="12">E142</f>
        <v>140</v>
      </c>
      <c r="F141" s="48">
        <f t="shared" si="12"/>
        <v>140</v>
      </c>
      <c r="G141" s="48">
        <f t="shared" si="12"/>
        <v>134.22999999999999</v>
      </c>
      <c r="H141" s="48">
        <f>G141/F141*100</f>
        <v>95.878571428571419</v>
      </c>
    </row>
    <row r="142" spans="1:8" x14ac:dyDescent="0.3">
      <c r="A142" s="154">
        <v>343</v>
      </c>
      <c r="B142" s="155"/>
      <c r="C142" s="156"/>
      <c r="D142" s="108" t="s">
        <v>227</v>
      </c>
      <c r="E142" s="66">
        <f t="shared" si="12"/>
        <v>140</v>
      </c>
      <c r="F142" s="48">
        <f t="shared" si="12"/>
        <v>140</v>
      </c>
      <c r="G142" s="48">
        <f t="shared" si="12"/>
        <v>134.22999999999999</v>
      </c>
      <c r="H142" s="48">
        <f>G142/F142*100</f>
        <v>95.878571428571419</v>
      </c>
    </row>
    <row r="143" spans="1:8" ht="26.4" x14ac:dyDescent="0.3">
      <c r="A143" s="151">
        <v>3431</v>
      </c>
      <c r="B143" s="152"/>
      <c r="C143" s="153"/>
      <c r="D143" s="105" t="s">
        <v>120</v>
      </c>
      <c r="E143" s="69">
        <v>140</v>
      </c>
      <c r="F143" s="46">
        <v>140</v>
      </c>
      <c r="G143" s="46">
        <v>134.22999999999999</v>
      </c>
      <c r="H143" s="48">
        <f>G143/F143*100</f>
        <v>95.878571428571419</v>
      </c>
    </row>
    <row r="144" spans="1:8" x14ac:dyDescent="0.3">
      <c r="A144" s="154">
        <v>38</v>
      </c>
      <c r="B144" s="155"/>
      <c r="C144" s="156"/>
      <c r="D144" s="65" t="s">
        <v>175</v>
      </c>
      <c r="E144" s="66">
        <f t="shared" ref="E144" si="13">E145</f>
        <v>0</v>
      </c>
      <c r="F144" s="48">
        <f>F145</f>
        <v>0</v>
      </c>
      <c r="G144" s="48">
        <f>G145</f>
        <v>0</v>
      </c>
      <c r="H144" s="48">
        <v>0</v>
      </c>
    </row>
    <row r="145" spans="1:8" x14ac:dyDescent="0.3">
      <c r="A145" s="154">
        <v>381</v>
      </c>
      <c r="B145" s="155"/>
      <c r="C145" s="156"/>
      <c r="D145" s="108" t="s">
        <v>83</v>
      </c>
      <c r="E145" s="66">
        <f>E146</f>
        <v>0</v>
      </c>
      <c r="F145" s="48">
        <f>F146</f>
        <v>0</v>
      </c>
      <c r="G145" s="48">
        <f>G146</f>
        <v>0</v>
      </c>
      <c r="H145" s="48">
        <v>0</v>
      </c>
    </row>
    <row r="146" spans="1:8" x14ac:dyDescent="0.3">
      <c r="A146" s="151">
        <v>3812</v>
      </c>
      <c r="B146" s="152"/>
      <c r="C146" s="153"/>
      <c r="D146" s="105" t="s">
        <v>128</v>
      </c>
      <c r="E146" s="69">
        <v>0</v>
      </c>
      <c r="F146" s="46">
        <v>0</v>
      </c>
      <c r="G146" s="46">
        <v>0</v>
      </c>
      <c r="H146" s="48">
        <v>0</v>
      </c>
    </row>
    <row r="147" spans="1:8" x14ac:dyDescent="0.3">
      <c r="A147" s="154" t="s">
        <v>176</v>
      </c>
      <c r="B147" s="155"/>
      <c r="C147" s="156"/>
      <c r="D147" s="65" t="s">
        <v>177</v>
      </c>
      <c r="E147" s="66">
        <f>E148</f>
        <v>57300</v>
      </c>
      <c r="F147" s="48">
        <f>F148</f>
        <v>57300</v>
      </c>
      <c r="G147" s="48">
        <f>G148</f>
        <v>11268.670000000002</v>
      </c>
      <c r="H147" s="48">
        <f>G147/F147*100</f>
        <v>19.666090750436304</v>
      </c>
    </row>
    <row r="148" spans="1:8" x14ac:dyDescent="0.3">
      <c r="A148" s="154">
        <v>3</v>
      </c>
      <c r="B148" s="155"/>
      <c r="C148" s="156"/>
      <c r="D148" s="65" t="s">
        <v>4</v>
      </c>
      <c r="E148" s="66">
        <f>E149+E179+E185</f>
        <v>57300</v>
      </c>
      <c r="F148" s="48">
        <f>F149+F179+F182+F185</f>
        <v>57300</v>
      </c>
      <c r="G148" s="48">
        <f>G149+G179+G182+G185</f>
        <v>11268.670000000002</v>
      </c>
      <c r="H148" s="48">
        <f>G148/F148*100</f>
        <v>19.666090750436304</v>
      </c>
    </row>
    <row r="149" spans="1:8" x14ac:dyDescent="0.3">
      <c r="A149" s="154">
        <v>32</v>
      </c>
      <c r="B149" s="155"/>
      <c r="C149" s="156"/>
      <c r="D149" s="65" t="s">
        <v>13</v>
      </c>
      <c r="E149" s="66">
        <f>E150+E155+E161+E170+E172</f>
        <v>54000</v>
      </c>
      <c r="F149" s="48">
        <f>F150+F155+F161+F170+F172</f>
        <v>54000</v>
      </c>
      <c r="G149" s="48">
        <f>G150+G155+G161+G170+G172</f>
        <v>7177.6600000000008</v>
      </c>
      <c r="H149" s="48">
        <f>G149/F149*100</f>
        <v>13.291962962962964</v>
      </c>
    </row>
    <row r="150" spans="1:8" x14ac:dyDescent="0.3">
      <c r="A150" s="154">
        <v>321</v>
      </c>
      <c r="B150" s="155"/>
      <c r="C150" s="156"/>
      <c r="D150" s="101" t="s">
        <v>30</v>
      </c>
      <c r="E150" s="66">
        <f>E151+E152+E153+E154</f>
        <v>8000</v>
      </c>
      <c r="F150" s="48">
        <f>F151+F152+F153+F154</f>
        <v>8000</v>
      </c>
      <c r="G150" s="48">
        <f>G151+G152+G153+G154</f>
        <v>255.9</v>
      </c>
      <c r="H150" s="48">
        <f>G150/F150*100</f>
        <v>3.1987500000000004</v>
      </c>
    </row>
    <row r="151" spans="1:8" x14ac:dyDescent="0.3">
      <c r="A151" s="151">
        <v>3211</v>
      </c>
      <c r="B151" s="152"/>
      <c r="C151" s="153"/>
      <c r="D151" s="102" t="s">
        <v>228</v>
      </c>
      <c r="E151" s="69">
        <v>3000</v>
      </c>
      <c r="F151" s="46">
        <v>3000</v>
      </c>
      <c r="G151" s="46">
        <v>255.9</v>
      </c>
      <c r="H151" s="48">
        <f>G151/F151*100</f>
        <v>8.5299999999999994</v>
      </c>
    </row>
    <row r="152" spans="1:8" x14ac:dyDescent="0.3">
      <c r="A152" s="151">
        <v>3212</v>
      </c>
      <c r="B152" s="152"/>
      <c r="C152" s="153"/>
      <c r="D152" s="102" t="s">
        <v>229</v>
      </c>
      <c r="E152" s="69">
        <v>5000</v>
      </c>
      <c r="F152" s="46">
        <v>5000</v>
      </c>
      <c r="G152" s="46">
        <v>0</v>
      </c>
      <c r="H152" s="48">
        <v>0</v>
      </c>
    </row>
    <row r="153" spans="1:8" x14ac:dyDescent="0.3">
      <c r="A153" s="151">
        <v>3213</v>
      </c>
      <c r="B153" s="152"/>
      <c r="C153" s="153"/>
      <c r="D153" s="102" t="s">
        <v>93</v>
      </c>
      <c r="E153" s="69">
        <v>0</v>
      </c>
      <c r="F153" s="46">
        <v>0</v>
      </c>
      <c r="G153" s="46">
        <v>0</v>
      </c>
      <c r="H153" s="48">
        <v>0</v>
      </c>
    </row>
    <row r="154" spans="1:8" x14ac:dyDescent="0.3">
      <c r="A154" s="151">
        <v>3214</v>
      </c>
      <c r="B154" s="152"/>
      <c r="C154" s="153"/>
      <c r="D154" s="102" t="s">
        <v>223</v>
      </c>
      <c r="E154" s="69">
        <v>0</v>
      </c>
      <c r="F154" s="46">
        <v>0</v>
      </c>
      <c r="G154" s="46">
        <v>0</v>
      </c>
      <c r="H154" s="48">
        <v>0</v>
      </c>
    </row>
    <row r="155" spans="1:8" x14ac:dyDescent="0.3">
      <c r="A155" s="154">
        <v>322</v>
      </c>
      <c r="B155" s="155"/>
      <c r="C155" s="156"/>
      <c r="D155" s="101" t="s">
        <v>95</v>
      </c>
      <c r="E155" s="66">
        <f>E156+E157+E158+E159+E160</f>
        <v>11000</v>
      </c>
      <c r="F155" s="48">
        <f>F156+F157+F158+F159+F160</f>
        <v>11000</v>
      </c>
      <c r="G155" s="48">
        <f>G156+G157+G158+G159+G160</f>
        <v>2813.96</v>
      </c>
      <c r="H155" s="48">
        <f>G155/F155*100</f>
        <v>25.581454545454545</v>
      </c>
    </row>
    <row r="156" spans="1:8" x14ac:dyDescent="0.3">
      <c r="A156" s="151">
        <v>3221</v>
      </c>
      <c r="B156" s="152"/>
      <c r="C156" s="153"/>
      <c r="D156" s="102" t="s">
        <v>224</v>
      </c>
      <c r="E156" s="69">
        <v>3000</v>
      </c>
      <c r="F156" s="46">
        <v>3000</v>
      </c>
      <c r="G156" s="46">
        <v>857.62</v>
      </c>
      <c r="H156" s="48">
        <f>G156/F156*100</f>
        <v>28.58733333333333</v>
      </c>
    </row>
    <row r="157" spans="1:8" x14ac:dyDescent="0.3">
      <c r="A157" s="151">
        <v>3222</v>
      </c>
      <c r="B157" s="152"/>
      <c r="C157" s="153"/>
      <c r="D157" s="102" t="s">
        <v>97</v>
      </c>
      <c r="E157" s="69">
        <v>8000</v>
      </c>
      <c r="F157" s="46">
        <v>8000</v>
      </c>
      <c r="G157" s="46">
        <v>1956.34</v>
      </c>
      <c r="H157" s="48">
        <f>G157/F157*100</f>
        <v>24.454249999999998</v>
      </c>
    </row>
    <row r="158" spans="1:8" x14ac:dyDescent="0.3">
      <c r="A158" s="151">
        <v>3223</v>
      </c>
      <c r="B158" s="152"/>
      <c r="C158" s="153"/>
      <c r="D158" s="102" t="s">
        <v>98</v>
      </c>
      <c r="E158" s="69">
        <v>0</v>
      </c>
      <c r="F158" s="46">
        <v>0</v>
      </c>
      <c r="G158" s="46">
        <v>0</v>
      </c>
      <c r="H158" s="48">
        <v>0</v>
      </c>
    </row>
    <row r="159" spans="1:8" x14ac:dyDescent="0.3">
      <c r="A159" s="151">
        <v>3225</v>
      </c>
      <c r="B159" s="152"/>
      <c r="C159" s="153"/>
      <c r="D159" s="102" t="s">
        <v>100</v>
      </c>
      <c r="E159" s="69">
        <v>0</v>
      </c>
      <c r="F159" s="46">
        <v>0</v>
      </c>
      <c r="G159" s="46">
        <v>0</v>
      </c>
      <c r="H159" s="48">
        <v>0</v>
      </c>
    </row>
    <row r="160" spans="1:8" ht="26.4" x14ac:dyDescent="0.3">
      <c r="A160" s="151">
        <v>3227</v>
      </c>
      <c r="B160" s="152"/>
      <c r="C160" s="153"/>
      <c r="D160" s="102" t="s">
        <v>225</v>
      </c>
      <c r="E160" s="69">
        <v>0</v>
      </c>
      <c r="F160" s="46">
        <v>0</v>
      </c>
      <c r="G160" s="46">
        <v>0</v>
      </c>
      <c r="H160" s="48">
        <v>0</v>
      </c>
    </row>
    <row r="161" spans="1:8" x14ac:dyDescent="0.3">
      <c r="A161" s="154">
        <v>323</v>
      </c>
      <c r="B161" s="155"/>
      <c r="C161" s="156"/>
      <c r="D161" s="101" t="s">
        <v>101</v>
      </c>
      <c r="E161" s="66">
        <f>E162+E163+E164+E165+E166+E167+E168+E169</f>
        <v>19000</v>
      </c>
      <c r="F161" s="48">
        <f>F162+F163+F164+F165+F166+F167+F168+F169</f>
        <v>19000</v>
      </c>
      <c r="G161" s="48">
        <f>G162+G163+G164+G165+G166+G167+G168+G169</f>
        <v>2217.5</v>
      </c>
      <c r="H161" s="48">
        <f>G161/F161*100</f>
        <v>11.671052631578947</v>
      </c>
    </row>
    <row r="162" spans="1:8" x14ac:dyDescent="0.3">
      <c r="A162" s="151">
        <v>3231</v>
      </c>
      <c r="B162" s="152"/>
      <c r="C162" s="153"/>
      <c r="D162" s="102" t="s">
        <v>226</v>
      </c>
      <c r="E162" s="69">
        <v>1500</v>
      </c>
      <c r="F162" s="46">
        <v>1500</v>
      </c>
      <c r="G162" s="46">
        <v>867.5</v>
      </c>
      <c r="H162" s="48">
        <f>G162/F162*100</f>
        <v>57.833333333333336</v>
      </c>
    </row>
    <row r="163" spans="1:8" x14ac:dyDescent="0.3">
      <c r="A163" s="151">
        <v>3233</v>
      </c>
      <c r="B163" s="152"/>
      <c r="C163" s="153"/>
      <c r="D163" s="102" t="s">
        <v>209</v>
      </c>
      <c r="E163" s="69">
        <v>5000</v>
      </c>
      <c r="F163" s="46">
        <v>5000</v>
      </c>
      <c r="G163" s="46">
        <v>550</v>
      </c>
      <c r="H163" s="48">
        <f>G163/F163*100</f>
        <v>11</v>
      </c>
    </row>
    <row r="164" spans="1:8" x14ac:dyDescent="0.3">
      <c r="A164" s="151">
        <v>3234</v>
      </c>
      <c r="B164" s="152"/>
      <c r="C164" s="153"/>
      <c r="D164" s="102" t="s">
        <v>106</v>
      </c>
      <c r="E164" s="69">
        <v>0</v>
      </c>
      <c r="F164" s="46">
        <v>0</v>
      </c>
      <c r="G164" s="46">
        <v>0</v>
      </c>
      <c r="H164" s="48">
        <v>0</v>
      </c>
    </row>
    <row r="165" spans="1:8" x14ac:dyDescent="0.3">
      <c r="A165" s="151">
        <v>3235</v>
      </c>
      <c r="B165" s="152"/>
      <c r="C165" s="153"/>
      <c r="D165" s="102" t="s">
        <v>210</v>
      </c>
      <c r="E165" s="69">
        <v>0</v>
      </c>
      <c r="F165" s="46">
        <v>0</v>
      </c>
      <c r="G165" s="46">
        <v>0</v>
      </c>
      <c r="H165" s="48">
        <v>0</v>
      </c>
    </row>
    <row r="166" spans="1:8" x14ac:dyDescent="0.3">
      <c r="A166" s="151">
        <v>3236</v>
      </c>
      <c r="B166" s="152"/>
      <c r="C166" s="153"/>
      <c r="D166" s="102" t="s">
        <v>108</v>
      </c>
      <c r="E166" s="69">
        <v>1000</v>
      </c>
      <c r="F166" s="46">
        <v>1000</v>
      </c>
      <c r="G166" s="46">
        <v>0</v>
      </c>
      <c r="H166" s="48">
        <v>0</v>
      </c>
    </row>
    <row r="167" spans="1:8" x14ac:dyDescent="0.3">
      <c r="A167" s="151">
        <v>3237</v>
      </c>
      <c r="B167" s="152"/>
      <c r="C167" s="153"/>
      <c r="D167" s="102" t="s">
        <v>109</v>
      </c>
      <c r="E167" s="69">
        <v>6000</v>
      </c>
      <c r="F167" s="46">
        <v>6000</v>
      </c>
      <c r="G167" s="46">
        <v>800</v>
      </c>
      <c r="H167" s="48">
        <f>G157/F167*100</f>
        <v>32.605666666666664</v>
      </c>
    </row>
    <row r="168" spans="1:8" x14ac:dyDescent="0.3">
      <c r="A168" s="151">
        <v>3238</v>
      </c>
      <c r="B168" s="152"/>
      <c r="C168" s="153"/>
      <c r="D168" s="102" t="s">
        <v>110</v>
      </c>
      <c r="E168" s="69">
        <v>0</v>
      </c>
      <c r="F168" s="46">
        <v>0</v>
      </c>
      <c r="G168" s="46">
        <v>0</v>
      </c>
      <c r="H168" s="48">
        <v>0</v>
      </c>
    </row>
    <row r="169" spans="1:8" x14ac:dyDescent="0.3">
      <c r="A169" s="151">
        <v>3239</v>
      </c>
      <c r="B169" s="152"/>
      <c r="C169" s="153"/>
      <c r="D169" s="102" t="s">
        <v>111</v>
      </c>
      <c r="E169" s="69">
        <v>5500</v>
      </c>
      <c r="F169" s="46">
        <v>5500</v>
      </c>
      <c r="G169" s="46">
        <v>0</v>
      </c>
      <c r="H169" s="48">
        <v>0</v>
      </c>
    </row>
    <row r="170" spans="1:8" ht="26.4" x14ac:dyDescent="0.3">
      <c r="A170" s="154">
        <v>324</v>
      </c>
      <c r="B170" s="155"/>
      <c r="C170" s="156"/>
      <c r="D170" s="101" t="s">
        <v>213</v>
      </c>
      <c r="E170" s="66">
        <f>E171</f>
        <v>7000</v>
      </c>
      <c r="F170" s="48">
        <f>F171</f>
        <v>7000</v>
      </c>
      <c r="G170" s="48">
        <f>G171</f>
        <v>0</v>
      </c>
      <c r="H170" s="48">
        <v>0</v>
      </c>
    </row>
    <row r="171" spans="1:8" ht="26.4" x14ac:dyDescent="0.3">
      <c r="A171" s="151">
        <v>3241</v>
      </c>
      <c r="B171" s="152"/>
      <c r="C171" s="153"/>
      <c r="D171" s="102" t="s">
        <v>213</v>
      </c>
      <c r="E171" s="69">
        <v>7000</v>
      </c>
      <c r="F171" s="46">
        <v>7000</v>
      </c>
      <c r="G171" s="46">
        <v>0</v>
      </c>
      <c r="H171" s="48">
        <v>0</v>
      </c>
    </row>
    <row r="172" spans="1:8" ht="26.4" x14ac:dyDescent="0.3">
      <c r="A172" s="154">
        <v>329</v>
      </c>
      <c r="B172" s="155"/>
      <c r="C172" s="156"/>
      <c r="D172" s="101" t="s">
        <v>112</v>
      </c>
      <c r="E172" s="66">
        <f>E173+E174+E175+E176+E177+E178</f>
        <v>9000</v>
      </c>
      <c r="F172" s="48">
        <f>F173+F174+F175+F176+F177+F178</f>
        <v>9000</v>
      </c>
      <c r="G172" s="48">
        <f>G173+G174+G176+G177+G178</f>
        <v>1890.3</v>
      </c>
      <c r="H172" s="48">
        <f>G172/F172*100</f>
        <v>21.003333333333334</v>
      </c>
    </row>
    <row r="173" spans="1:8" x14ac:dyDescent="0.3">
      <c r="A173" s="151">
        <v>3292</v>
      </c>
      <c r="B173" s="152"/>
      <c r="C173" s="153"/>
      <c r="D173" s="102" t="s">
        <v>113</v>
      </c>
      <c r="E173" s="69">
        <v>2000</v>
      </c>
      <c r="F173" s="46">
        <v>2000</v>
      </c>
      <c r="G173" s="46">
        <v>0</v>
      </c>
      <c r="H173" s="48">
        <v>0</v>
      </c>
    </row>
    <row r="174" spans="1:8" x14ac:dyDescent="0.3">
      <c r="A174" s="151">
        <v>3293</v>
      </c>
      <c r="B174" s="152"/>
      <c r="C174" s="153"/>
      <c r="D174" s="102" t="s">
        <v>114</v>
      </c>
      <c r="E174" s="69">
        <v>0</v>
      </c>
      <c r="F174" s="46">
        <v>0</v>
      </c>
      <c r="G174" s="46">
        <v>0</v>
      </c>
      <c r="H174" s="48">
        <v>0</v>
      </c>
    </row>
    <row r="175" spans="1:8" x14ac:dyDescent="0.3">
      <c r="A175" s="151">
        <v>3294</v>
      </c>
      <c r="B175" s="152"/>
      <c r="C175" s="153"/>
      <c r="D175" s="102" t="s">
        <v>115</v>
      </c>
      <c r="E175" s="69">
        <v>0</v>
      </c>
      <c r="F175" s="46">
        <v>0</v>
      </c>
      <c r="G175" s="46">
        <v>0</v>
      </c>
      <c r="H175" s="48">
        <v>0</v>
      </c>
    </row>
    <row r="176" spans="1:8" x14ac:dyDescent="0.3">
      <c r="A176" s="151">
        <v>3295</v>
      </c>
      <c r="B176" s="152"/>
      <c r="C176" s="153"/>
      <c r="D176" s="102" t="s">
        <v>116</v>
      </c>
      <c r="E176" s="69">
        <v>1000</v>
      </c>
      <c r="F176" s="46">
        <v>1000</v>
      </c>
      <c r="G176" s="46">
        <v>1138.26</v>
      </c>
      <c r="H176" s="48">
        <f>G176/F176*100</f>
        <v>113.82600000000001</v>
      </c>
    </row>
    <row r="177" spans="1:8" x14ac:dyDescent="0.3">
      <c r="A177" s="151">
        <v>3296</v>
      </c>
      <c r="B177" s="152"/>
      <c r="C177" s="153"/>
      <c r="D177" s="112" t="s">
        <v>117</v>
      </c>
      <c r="E177" s="69">
        <v>0</v>
      </c>
      <c r="F177" s="46">
        <v>0</v>
      </c>
      <c r="G177" s="46">
        <v>0</v>
      </c>
      <c r="H177" s="48">
        <v>0</v>
      </c>
    </row>
    <row r="178" spans="1:8" ht="26.4" x14ac:dyDescent="0.3">
      <c r="A178" s="151">
        <v>3299</v>
      </c>
      <c r="B178" s="152"/>
      <c r="C178" s="153"/>
      <c r="D178" s="102" t="s">
        <v>112</v>
      </c>
      <c r="E178" s="69">
        <v>6000</v>
      </c>
      <c r="F178" s="46">
        <v>6000</v>
      </c>
      <c r="G178" s="46">
        <v>752.04</v>
      </c>
      <c r="H178" s="48">
        <f>G178/F178*100</f>
        <v>12.534000000000001</v>
      </c>
    </row>
    <row r="179" spans="1:8" x14ac:dyDescent="0.3">
      <c r="A179" s="154">
        <v>34</v>
      </c>
      <c r="B179" s="155"/>
      <c r="C179" s="156"/>
      <c r="D179" s="109" t="s">
        <v>118</v>
      </c>
      <c r="E179" s="66">
        <f t="shared" ref="E179:G180" si="14">E180</f>
        <v>0</v>
      </c>
      <c r="F179" s="48">
        <f t="shared" si="14"/>
        <v>0</v>
      </c>
      <c r="G179" s="48">
        <f t="shared" si="14"/>
        <v>0</v>
      </c>
      <c r="H179" s="48">
        <v>0</v>
      </c>
    </row>
    <row r="180" spans="1:8" x14ac:dyDescent="0.3">
      <c r="A180" s="154">
        <v>343</v>
      </c>
      <c r="B180" s="155"/>
      <c r="C180" s="156"/>
      <c r="D180" s="109" t="s">
        <v>227</v>
      </c>
      <c r="E180" s="66">
        <f t="shared" si="14"/>
        <v>0</v>
      </c>
      <c r="F180" s="48">
        <f t="shared" si="14"/>
        <v>0</v>
      </c>
      <c r="G180" s="48">
        <f t="shared" si="14"/>
        <v>0</v>
      </c>
      <c r="H180" s="48">
        <v>0</v>
      </c>
    </row>
    <row r="181" spans="1:8" x14ac:dyDescent="0.3">
      <c r="A181" s="151">
        <v>3433</v>
      </c>
      <c r="B181" s="152"/>
      <c r="C181" s="153"/>
      <c r="D181" s="112" t="s">
        <v>121</v>
      </c>
      <c r="E181" s="69">
        <v>0</v>
      </c>
      <c r="F181" s="46">
        <v>0</v>
      </c>
      <c r="G181" s="46">
        <v>0</v>
      </c>
      <c r="H181" s="48">
        <v>0</v>
      </c>
    </row>
    <row r="182" spans="1:8" ht="26.4" x14ac:dyDescent="0.3">
      <c r="A182" s="154">
        <v>36</v>
      </c>
      <c r="B182" s="155"/>
      <c r="C182" s="156"/>
      <c r="D182" s="65" t="s">
        <v>178</v>
      </c>
      <c r="E182" s="66">
        <f>E183</f>
        <v>0</v>
      </c>
      <c r="F182" s="48">
        <f>F183</f>
        <v>0</v>
      </c>
      <c r="G182" s="48">
        <f>G183</f>
        <v>0</v>
      </c>
      <c r="H182" s="48">
        <v>0</v>
      </c>
    </row>
    <row r="183" spans="1:8" ht="26.4" x14ac:dyDescent="0.3">
      <c r="A183" s="154">
        <v>368</v>
      </c>
      <c r="B183" s="155"/>
      <c r="C183" s="156"/>
      <c r="D183" s="101" t="s">
        <v>74</v>
      </c>
      <c r="E183" s="66">
        <f>E181</f>
        <v>0</v>
      </c>
      <c r="F183" s="48">
        <f>F184</f>
        <v>0</v>
      </c>
      <c r="G183" s="48">
        <f>G184</f>
        <v>0</v>
      </c>
      <c r="H183" s="48">
        <v>0</v>
      </c>
    </row>
    <row r="184" spans="1:8" ht="26.4" x14ac:dyDescent="0.3">
      <c r="A184" s="151">
        <v>3681</v>
      </c>
      <c r="B184" s="152"/>
      <c r="C184" s="153"/>
      <c r="D184" s="102" t="s">
        <v>182</v>
      </c>
      <c r="E184" s="69">
        <v>0</v>
      </c>
      <c r="F184" s="46">
        <v>0</v>
      </c>
      <c r="G184" s="46">
        <v>0</v>
      </c>
      <c r="H184" s="48">
        <v>0</v>
      </c>
    </row>
    <row r="185" spans="1:8" ht="26.4" x14ac:dyDescent="0.3">
      <c r="A185" s="154">
        <v>37</v>
      </c>
      <c r="B185" s="155"/>
      <c r="C185" s="156"/>
      <c r="D185" s="65" t="s">
        <v>179</v>
      </c>
      <c r="E185" s="66">
        <f>E186</f>
        <v>3300</v>
      </c>
      <c r="F185" s="48">
        <f>F186</f>
        <v>3300</v>
      </c>
      <c r="G185" s="48">
        <f>G186</f>
        <v>4091.01</v>
      </c>
      <c r="H185" s="48">
        <v>0</v>
      </c>
    </row>
    <row r="186" spans="1:8" ht="26.4" x14ac:dyDescent="0.3">
      <c r="A186" s="154">
        <v>372</v>
      </c>
      <c r="B186" s="155"/>
      <c r="C186" s="156"/>
      <c r="D186" s="101" t="s">
        <v>123</v>
      </c>
      <c r="E186" s="66">
        <f>E187+E188+E189</f>
        <v>3300</v>
      </c>
      <c r="F186" s="48">
        <f>F187+F188+F189</f>
        <v>3300</v>
      </c>
      <c r="G186" s="48">
        <f>G187+G188+G189</f>
        <v>4091.01</v>
      </c>
      <c r="H186" s="48">
        <v>0</v>
      </c>
    </row>
    <row r="187" spans="1:8" ht="26.4" x14ac:dyDescent="0.3">
      <c r="A187" s="151">
        <v>3721</v>
      </c>
      <c r="B187" s="152"/>
      <c r="C187" s="153"/>
      <c r="D187" s="102" t="s">
        <v>237</v>
      </c>
      <c r="E187" s="69">
        <v>0</v>
      </c>
      <c r="F187" s="46">
        <v>0</v>
      </c>
      <c r="G187" s="46">
        <v>711.2</v>
      </c>
      <c r="H187" s="48">
        <v>0</v>
      </c>
    </row>
    <row r="188" spans="1:8" ht="26.4" x14ac:dyDescent="0.3">
      <c r="A188" s="151">
        <v>3722</v>
      </c>
      <c r="B188" s="152"/>
      <c r="C188" s="153"/>
      <c r="D188" s="112" t="s">
        <v>238</v>
      </c>
      <c r="E188" s="69">
        <v>3300</v>
      </c>
      <c r="F188" s="46">
        <v>3300</v>
      </c>
      <c r="G188" s="46">
        <v>0</v>
      </c>
      <c r="H188" s="48">
        <v>0</v>
      </c>
    </row>
    <row r="189" spans="1:8" ht="26.4" x14ac:dyDescent="0.3">
      <c r="A189" s="151">
        <v>3723</v>
      </c>
      <c r="B189" s="152"/>
      <c r="C189" s="153"/>
      <c r="D189" s="117" t="s">
        <v>236</v>
      </c>
      <c r="E189" s="69">
        <v>0</v>
      </c>
      <c r="F189" s="46">
        <v>0</v>
      </c>
      <c r="G189" s="46">
        <v>3379.81</v>
      </c>
      <c r="H189" s="48">
        <v>0</v>
      </c>
    </row>
    <row r="190" spans="1:8" x14ac:dyDescent="0.3">
      <c r="A190" s="166" t="s">
        <v>180</v>
      </c>
      <c r="B190" s="167"/>
      <c r="C190" s="168"/>
      <c r="D190" s="67" t="s">
        <v>181</v>
      </c>
      <c r="E190" s="66">
        <f t="shared" ref="E190:G191" si="15">E191</f>
        <v>4200</v>
      </c>
      <c r="F190" s="48">
        <f t="shared" si="15"/>
        <v>4200</v>
      </c>
      <c r="G190" s="48">
        <f t="shared" si="15"/>
        <v>1104.1300000000001</v>
      </c>
      <c r="H190" s="48">
        <f t="shared" ref="H190:H195" si="16">G190/F190*100</f>
        <v>26.288809523809526</v>
      </c>
    </row>
    <row r="191" spans="1:8" x14ac:dyDescent="0.3">
      <c r="A191" s="154">
        <v>3</v>
      </c>
      <c r="B191" s="155"/>
      <c r="C191" s="156"/>
      <c r="D191" s="65" t="s">
        <v>4</v>
      </c>
      <c r="E191" s="66">
        <f t="shared" si="15"/>
        <v>4200</v>
      </c>
      <c r="F191" s="48">
        <f t="shared" si="15"/>
        <v>4200</v>
      </c>
      <c r="G191" s="48">
        <f t="shared" si="15"/>
        <v>1104.1300000000001</v>
      </c>
      <c r="H191" s="48">
        <f t="shared" si="16"/>
        <v>26.288809523809526</v>
      </c>
    </row>
    <row r="192" spans="1:8" x14ac:dyDescent="0.3">
      <c r="A192" s="154">
        <v>32</v>
      </c>
      <c r="B192" s="155"/>
      <c r="C192" s="156"/>
      <c r="D192" s="65" t="s">
        <v>13</v>
      </c>
      <c r="E192" s="66">
        <f>E196+E200</f>
        <v>4200</v>
      </c>
      <c r="F192" s="48">
        <f>F196+F200</f>
        <v>4200</v>
      </c>
      <c r="G192" s="48">
        <f>G196+G200</f>
        <v>1104.1300000000001</v>
      </c>
      <c r="H192" s="48">
        <f t="shared" si="16"/>
        <v>26.288809523809526</v>
      </c>
    </row>
    <row r="193" spans="1:8" ht="26.4" hidden="1" x14ac:dyDescent="0.3">
      <c r="A193" s="80">
        <v>36</v>
      </c>
      <c r="B193" s="75"/>
      <c r="C193" s="65"/>
      <c r="D193" s="65" t="s">
        <v>178</v>
      </c>
      <c r="E193" s="66">
        <f>E194</f>
        <v>2256.29</v>
      </c>
      <c r="F193" s="48"/>
      <c r="G193" s="48"/>
      <c r="H193" s="48" t="e">
        <f t="shared" si="16"/>
        <v>#DIV/0!</v>
      </c>
    </row>
    <row r="194" spans="1:8" ht="26.4" hidden="1" x14ac:dyDescent="0.3">
      <c r="A194" s="80">
        <v>368</v>
      </c>
      <c r="B194" s="75"/>
      <c r="C194" s="65"/>
      <c r="D194" s="65" t="s">
        <v>74</v>
      </c>
      <c r="E194" s="66">
        <f>E195</f>
        <v>2256.29</v>
      </c>
      <c r="F194" s="48"/>
      <c r="G194" s="48"/>
      <c r="H194" s="48" t="e">
        <f t="shared" si="16"/>
        <v>#DIV/0!</v>
      </c>
    </row>
    <row r="195" spans="1:8" ht="26.4" hidden="1" x14ac:dyDescent="0.3">
      <c r="A195" s="83">
        <v>3681</v>
      </c>
      <c r="B195" s="61"/>
      <c r="C195" s="62"/>
      <c r="D195" s="62" t="s">
        <v>182</v>
      </c>
      <c r="E195" s="69">
        <v>2256.29</v>
      </c>
      <c r="F195" s="46"/>
      <c r="G195" s="46"/>
      <c r="H195" s="48" t="e">
        <f t="shared" si="16"/>
        <v>#DIV/0!</v>
      </c>
    </row>
    <row r="196" spans="1:8" x14ac:dyDescent="0.3">
      <c r="A196" s="154">
        <v>322</v>
      </c>
      <c r="B196" s="155"/>
      <c r="C196" s="156"/>
      <c r="D196" s="108" t="s">
        <v>95</v>
      </c>
      <c r="E196" s="66">
        <f>E197+E198+E199</f>
        <v>2000</v>
      </c>
      <c r="F196" s="48">
        <f>F197+F198+F199</f>
        <v>2000</v>
      </c>
      <c r="G196" s="48">
        <f>G197+G198+G199</f>
        <v>357.5</v>
      </c>
      <c r="H196" s="48">
        <f>G196/F196*100</f>
        <v>17.875</v>
      </c>
    </row>
    <row r="197" spans="1:8" x14ac:dyDescent="0.3">
      <c r="A197" s="151">
        <v>3221</v>
      </c>
      <c r="B197" s="152"/>
      <c r="C197" s="153"/>
      <c r="D197" s="105" t="s">
        <v>224</v>
      </c>
      <c r="E197" s="69">
        <v>1000</v>
      </c>
      <c r="F197" s="46">
        <v>1000</v>
      </c>
      <c r="G197" s="46">
        <v>357.5</v>
      </c>
      <c r="H197" s="48">
        <v>0</v>
      </c>
    </row>
    <row r="198" spans="1:8" x14ac:dyDescent="0.3">
      <c r="A198" s="151">
        <v>3222</v>
      </c>
      <c r="B198" s="152"/>
      <c r="C198" s="153"/>
      <c r="D198" s="105" t="s">
        <v>97</v>
      </c>
      <c r="E198" s="69">
        <v>0</v>
      </c>
      <c r="F198" s="46">
        <v>0</v>
      </c>
      <c r="G198" s="46">
        <v>0</v>
      </c>
      <c r="H198" s="48">
        <v>0</v>
      </c>
    </row>
    <row r="199" spans="1:8" x14ac:dyDescent="0.3">
      <c r="A199" s="103">
        <v>3225</v>
      </c>
      <c r="B199" s="104"/>
      <c r="C199" s="105"/>
      <c r="D199" s="105" t="s">
        <v>100</v>
      </c>
      <c r="E199" s="69">
        <v>1000</v>
      </c>
      <c r="F199" s="46">
        <v>1000</v>
      </c>
      <c r="G199" s="46">
        <v>0</v>
      </c>
      <c r="H199" s="48">
        <v>0</v>
      </c>
    </row>
    <row r="200" spans="1:8" ht="26.4" x14ac:dyDescent="0.3">
      <c r="A200" s="106">
        <v>329</v>
      </c>
      <c r="B200" s="107"/>
      <c r="C200" s="108"/>
      <c r="D200" s="108" t="s">
        <v>112</v>
      </c>
      <c r="E200" s="66">
        <f>E201+E202</f>
        <v>2200</v>
      </c>
      <c r="F200" s="48">
        <f>F201+F202</f>
        <v>2200</v>
      </c>
      <c r="G200" s="48">
        <f>G201+G202</f>
        <v>746.63</v>
      </c>
      <c r="H200" s="48">
        <f>G200/F200*100</f>
        <v>33.937727272727273</v>
      </c>
    </row>
    <row r="201" spans="1:8" x14ac:dyDescent="0.3">
      <c r="A201" s="103">
        <v>3292</v>
      </c>
      <c r="B201" s="104"/>
      <c r="C201" s="105"/>
      <c r="D201" s="105" t="s">
        <v>113</v>
      </c>
      <c r="E201" s="69">
        <v>2200</v>
      </c>
      <c r="F201" s="46">
        <v>2200</v>
      </c>
      <c r="G201" s="46">
        <v>0</v>
      </c>
      <c r="H201" s="48">
        <v>0</v>
      </c>
    </row>
    <row r="202" spans="1:8" ht="26.4" x14ac:dyDescent="0.3">
      <c r="A202" s="151">
        <v>3299</v>
      </c>
      <c r="B202" s="152"/>
      <c r="C202" s="153"/>
      <c r="D202" s="105" t="s">
        <v>112</v>
      </c>
      <c r="E202" s="69">
        <v>0</v>
      </c>
      <c r="F202" s="46">
        <v>0</v>
      </c>
      <c r="G202" s="46">
        <v>746.63</v>
      </c>
      <c r="H202" s="48">
        <v>0</v>
      </c>
    </row>
    <row r="203" spans="1:8" ht="26.4" x14ac:dyDescent="0.3">
      <c r="A203" s="154" t="s">
        <v>148</v>
      </c>
      <c r="B203" s="155"/>
      <c r="C203" s="156"/>
      <c r="D203" s="65" t="s">
        <v>183</v>
      </c>
      <c r="E203" s="66">
        <f t="shared" ref="E203:F205" si="17">E204</f>
        <v>1700000</v>
      </c>
      <c r="F203" s="48">
        <f t="shared" si="17"/>
        <v>1700000</v>
      </c>
      <c r="G203" s="48">
        <f>G204</f>
        <v>936561.08</v>
      </c>
      <c r="H203" s="48">
        <f t="shared" ref="H203:H221" si="18">G203/F203*100</f>
        <v>55.091828235294116</v>
      </c>
    </row>
    <row r="204" spans="1:8" x14ac:dyDescent="0.3">
      <c r="A204" s="166" t="s">
        <v>176</v>
      </c>
      <c r="B204" s="167"/>
      <c r="C204" s="168"/>
      <c r="D204" s="67" t="s">
        <v>177</v>
      </c>
      <c r="E204" s="66">
        <f t="shared" si="17"/>
        <v>1700000</v>
      </c>
      <c r="F204" s="48">
        <f t="shared" si="17"/>
        <v>1700000</v>
      </c>
      <c r="G204" s="48">
        <f>G205</f>
        <v>936561.08</v>
      </c>
      <c r="H204" s="48">
        <f t="shared" si="18"/>
        <v>55.091828235294116</v>
      </c>
    </row>
    <row r="205" spans="1:8" x14ac:dyDescent="0.3">
      <c r="A205" s="154">
        <v>3</v>
      </c>
      <c r="B205" s="155"/>
      <c r="C205" s="156"/>
      <c r="D205" s="65" t="s">
        <v>4</v>
      </c>
      <c r="E205" s="66">
        <f t="shared" si="17"/>
        <v>1700000</v>
      </c>
      <c r="F205" s="48">
        <f t="shared" si="17"/>
        <v>1700000</v>
      </c>
      <c r="G205" s="48">
        <f>G206</f>
        <v>936561.08</v>
      </c>
      <c r="H205" s="48">
        <f t="shared" si="18"/>
        <v>55.091828235294116</v>
      </c>
    </row>
    <row r="206" spans="1:8" x14ac:dyDescent="0.3">
      <c r="A206" s="154">
        <v>31</v>
      </c>
      <c r="B206" s="155"/>
      <c r="C206" s="156"/>
      <c r="D206" s="65" t="s">
        <v>5</v>
      </c>
      <c r="E206" s="66">
        <f>E207+E211+E213</f>
        <v>1700000</v>
      </c>
      <c r="F206" s="48">
        <f>F207+F211+F213</f>
        <v>1700000</v>
      </c>
      <c r="G206" s="48">
        <f>G207+G211+G213</f>
        <v>936561.08</v>
      </c>
      <c r="H206" s="48">
        <f t="shared" si="18"/>
        <v>55.091828235294116</v>
      </c>
    </row>
    <row r="207" spans="1:8" x14ac:dyDescent="0.3">
      <c r="A207" s="154">
        <v>311</v>
      </c>
      <c r="B207" s="155"/>
      <c r="C207" s="156"/>
      <c r="D207" s="108" t="s">
        <v>28</v>
      </c>
      <c r="E207" s="66">
        <f>E208+E209+E210</f>
        <v>1422500</v>
      </c>
      <c r="F207" s="48">
        <f>F208+F209+F210</f>
        <v>1422500</v>
      </c>
      <c r="G207" s="48">
        <f>G208+G209+G210</f>
        <v>787517.54</v>
      </c>
      <c r="H207" s="48">
        <f t="shared" si="18"/>
        <v>55.361514235500884</v>
      </c>
    </row>
    <row r="208" spans="1:8" x14ac:dyDescent="0.3">
      <c r="A208" s="151">
        <v>3111</v>
      </c>
      <c r="B208" s="152"/>
      <c r="C208" s="153"/>
      <c r="D208" s="105" t="s">
        <v>29</v>
      </c>
      <c r="E208" s="69">
        <v>1349500</v>
      </c>
      <c r="F208" s="46">
        <v>1349500</v>
      </c>
      <c r="G208" s="46">
        <v>744092.26</v>
      </c>
      <c r="H208" s="48">
        <f t="shared" si="18"/>
        <v>55.138366802519457</v>
      </c>
    </row>
    <row r="209" spans="1:8" x14ac:dyDescent="0.3">
      <c r="A209" s="151">
        <v>3113</v>
      </c>
      <c r="B209" s="152"/>
      <c r="C209" s="153"/>
      <c r="D209" s="105" t="s">
        <v>87</v>
      </c>
      <c r="E209" s="69">
        <v>29000</v>
      </c>
      <c r="F209" s="46">
        <v>29000</v>
      </c>
      <c r="G209" s="46">
        <v>18522.12</v>
      </c>
      <c r="H209" s="48">
        <f t="shared" si="18"/>
        <v>63.869379310344819</v>
      </c>
    </row>
    <row r="210" spans="1:8" x14ac:dyDescent="0.3">
      <c r="A210" s="151">
        <v>3114</v>
      </c>
      <c r="B210" s="152"/>
      <c r="C210" s="153"/>
      <c r="D210" s="105" t="s">
        <v>88</v>
      </c>
      <c r="E210" s="69">
        <v>44000</v>
      </c>
      <c r="F210" s="46">
        <v>44000</v>
      </c>
      <c r="G210" s="46">
        <v>24903.16</v>
      </c>
      <c r="H210" s="48">
        <f t="shared" si="18"/>
        <v>56.598090909090907</v>
      </c>
    </row>
    <row r="211" spans="1:8" x14ac:dyDescent="0.3">
      <c r="A211" s="154">
        <v>312</v>
      </c>
      <c r="B211" s="155"/>
      <c r="C211" s="156"/>
      <c r="D211" s="108" t="s">
        <v>230</v>
      </c>
      <c r="E211" s="66">
        <f>E212</f>
        <v>58000</v>
      </c>
      <c r="F211" s="48">
        <f>F212</f>
        <v>58000</v>
      </c>
      <c r="G211" s="48">
        <f>G212</f>
        <v>19148.84</v>
      </c>
      <c r="H211" s="48">
        <f t="shared" si="18"/>
        <v>33.015241379310346</v>
      </c>
    </row>
    <row r="212" spans="1:8" x14ac:dyDescent="0.3">
      <c r="A212" s="151">
        <v>3121</v>
      </c>
      <c r="B212" s="152"/>
      <c r="C212" s="153"/>
      <c r="D212" s="105" t="s">
        <v>89</v>
      </c>
      <c r="E212" s="69">
        <v>58000</v>
      </c>
      <c r="F212" s="46">
        <v>58000</v>
      </c>
      <c r="G212" s="46">
        <v>19148.84</v>
      </c>
      <c r="H212" s="48">
        <f t="shared" si="18"/>
        <v>33.015241379310346</v>
      </c>
    </row>
    <row r="213" spans="1:8" x14ac:dyDescent="0.3">
      <c r="A213" s="154">
        <v>313</v>
      </c>
      <c r="B213" s="155"/>
      <c r="C213" s="156"/>
      <c r="D213" s="108" t="s">
        <v>217</v>
      </c>
      <c r="E213" s="66">
        <f>E214+E215</f>
        <v>219500</v>
      </c>
      <c r="F213" s="48">
        <f>F214+F215</f>
        <v>219500</v>
      </c>
      <c r="G213" s="48">
        <f>G214+G215</f>
        <v>129894.7</v>
      </c>
      <c r="H213" s="48">
        <f t="shared" si="18"/>
        <v>59.177539863325734</v>
      </c>
    </row>
    <row r="214" spans="1:8" x14ac:dyDescent="0.3">
      <c r="A214" s="151">
        <v>3132</v>
      </c>
      <c r="B214" s="152"/>
      <c r="C214" s="153"/>
      <c r="D214" s="105" t="s">
        <v>218</v>
      </c>
      <c r="E214" s="69">
        <v>219500</v>
      </c>
      <c r="F214" s="46">
        <v>219500</v>
      </c>
      <c r="G214" s="46">
        <v>129894.7</v>
      </c>
      <c r="H214" s="48">
        <f t="shared" si="18"/>
        <v>59.177539863325734</v>
      </c>
    </row>
    <row r="215" spans="1:8" ht="26.4" x14ac:dyDescent="0.3">
      <c r="A215" s="151">
        <v>3133</v>
      </c>
      <c r="B215" s="152"/>
      <c r="C215" s="153"/>
      <c r="D215" s="105" t="s">
        <v>231</v>
      </c>
      <c r="E215" s="69">
        <v>0</v>
      </c>
      <c r="F215" s="46">
        <v>0</v>
      </c>
      <c r="G215" s="46">
        <v>0</v>
      </c>
      <c r="H215" s="48" t="e">
        <f t="shared" si="18"/>
        <v>#DIV/0!</v>
      </c>
    </row>
    <row r="216" spans="1:8" x14ac:dyDescent="0.3">
      <c r="A216" s="80" t="s">
        <v>184</v>
      </c>
      <c r="B216" s="81" t="s">
        <v>185</v>
      </c>
      <c r="C216" s="82" t="s">
        <v>186</v>
      </c>
      <c r="D216" s="65" t="s">
        <v>187</v>
      </c>
      <c r="E216" s="66">
        <f>E217+E228+E236</f>
        <v>9618</v>
      </c>
      <c r="F216" s="48">
        <f>F217+F228+F236</f>
        <v>9618</v>
      </c>
      <c r="G216" s="48">
        <f>G217+G228+G236</f>
        <v>4819.2800000000007</v>
      </c>
      <c r="H216" s="48">
        <f t="shared" si="18"/>
        <v>50.106882927843635</v>
      </c>
    </row>
    <row r="217" spans="1:8" x14ac:dyDescent="0.3">
      <c r="A217" s="166" t="s">
        <v>173</v>
      </c>
      <c r="B217" s="167"/>
      <c r="C217" s="168"/>
      <c r="D217" s="67" t="s">
        <v>174</v>
      </c>
      <c r="E217" s="66">
        <f>E218</f>
        <v>2618</v>
      </c>
      <c r="F217" s="48">
        <f>F218</f>
        <v>2618</v>
      </c>
      <c r="G217" s="48">
        <f>G218</f>
        <v>3272.28</v>
      </c>
      <c r="H217" s="48">
        <f t="shared" si="18"/>
        <v>124.99159663865547</v>
      </c>
    </row>
    <row r="218" spans="1:8" ht="26.4" x14ac:dyDescent="0.3">
      <c r="A218" s="154">
        <v>4</v>
      </c>
      <c r="B218" s="155"/>
      <c r="C218" s="156"/>
      <c r="D218" s="65" t="s">
        <v>188</v>
      </c>
      <c r="E218" s="66">
        <f>E219</f>
        <v>2618</v>
      </c>
      <c r="F218" s="48">
        <f>F219</f>
        <v>2618</v>
      </c>
      <c r="G218" s="48">
        <f>G219+G225</f>
        <v>3272.28</v>
      </c>
      <c r="H218" s="48">
        <f t="shared" si="18"/>
        <v>124.99159663865547</v>
      </c>
    </row>
    <row r="219" spans="1:8" ht="26.4" x14ac:dyDescent="0.3">
      <c r="A219" s="154">
        <v>42</v>
      </c>
      <c r="B219" s="155"/>
      <c r="C219" s="156"/>
      <c r="D219" s="65" t="s">
        <v>129</v>
      </c>
      <c r="E219" s="66">
        <f>E220+E223</f>
        <v>2618</v>
      </c>
      <c r="F219" s="48">
        <f>F220+F223</f>
        <v>2618</v>
      </c>
      <c r="G219" s="48">
        <f>G220+G223</f>
        <v>3272.28</v>
      </c>
      <c r="H219" s="48">
        <f t="shared" si="18"/>
        <v>124.99159663865547</v>
      </c>
    </row>
    <row r="220" spans="1:8" x14ac:dyDescent="0.3">
      <c r="A220" s="154">
        <v>422</v>
      </c>
      <c r="B220" s="155"/>
      <c r="C220" s="156"/>
      <c r="D220" s="108" t="s">
        <v>130</v>
      </c>
      <c r="E220" s="66">
        <f>E221+E222</f>
        <v>2400</v>
      </c>
      <c r="F220" s="48">
        <f>F221+F222</f>
        <v>2400</v>
      </c>
      <c r="G220" s="48">
        <f>G221+G222</f>
        <v>3271.82</v>
      </c>
      <c r="H220" s="48">
        <f t="shared" si="18"/>
        <v>136.32583333333335</v>
      </c>
    </row>
    <row r="221" spans="1:8" x14ac:dyDescent="0.3">
      <c r="A221" s="151">
        <v>4221</v>
      </c>
      <c r="B221" s="152"/>
      <c r="C221" s="153"/>
      <c r="D221" s="105" t="s">
        <v>131</v>
      </c>
      <c r="E221" s="69">
        <v>1800</v>
      </c>
      <c r="F221" s="46">
        <v>1800</v>
      </c>
      <c r="G221" s="46">
        <v>3271.82</v>
      </c>
      <c r="H221" s="48">
        <f t="shared" si="18"/>
        <v>181.76777777777778</v>
      </c>
    </row>
    <row r="222" spans="1:8" x14ac:dyDescent="0.3">
      <c r="A222" s="151">
        <v>4222</v>
      </c>
      <c r="B222" s="152"/>
      <c r="C222" s="153"/>
      <c r="D222" s="105" t="s">
        <v>132</v>
      </c>
      <c r="E222" s="69">
        <v>600</v>
      </c>
      <c r="F222" s="46">
        <v>600</v>
      </c>
      <c r="G222" s="46">
        <v>0</v>
      </c>
      <c r="H222" s="48">
        <v>0</v>
      </c>
    </row>
    <row r="223" spans="1:8" x14ac:dyDescent="0.3">
      <c r="A223" s="154">
        <v>424</v>
      </c>
      <c r="B223" s="155"/>
      <c r="C223" s="156"/>
      <c r="D223" s="108" t="s">
        <v>232</v>
      </c>
      <c r="E223" s="66">
        <f>E224</f>
        <v>218</v>
      </c>
      <c r="F223" s="48">
        <f>F224</f>
        <v>218</v>
      </c>
      <c r="G223" s="48">
        <f>G224</f>
        <v>0.46</v>
      </c>
      <c r="H223" s="48">
        <v>0</v>
      </c>
    </row>
    <row r="224" spans="1:8" x14ac:dyDescent="0.3">
      <c r="A224" s="151">
        <v>4241</v>
      </c>
      <c r="B224" s="152"/>
      <c r="C224" s="153"/>
      <c r="D224" s="105" t="s">
        <v>233</v>
      </c>
      <c r="E224" s="69">
        <v>218</v>
      </c>
      <c r="F224" s="46">
        <v>218</v>
      </c>
      <c r="G224" s="46">
        <v>0.46</v>
      </c>
      <c r="H224" s="48">
        <v>0</v>
      </c>
    </row>
    <row r="225" spans="1:8" ht="26.4" x14ac:dyDescent="0.3">
      <c r="A225" s="154">
        <v>45</v>
      </c>
      <c r="B225" s="155"/>
      <c r="C225" s="156"/>
      <c r="D225" s="65" t="s">
        <v>189</v>
      </c>
      <c r="E225" s="66">
        <f t="shared" ref="E225:G226" si="19">E226</f>
        <v>0</v>
      </c>
      <c r="F225" s="48">
        <f t="shared" si="19"/>
        <v>0</v>
      </c>
      <c r="G225" s="48">
        <f t="shared" si="19"/>
        <v>0</v>
      </c>
      <c r="H225" s="48">
        <v>0</v>
      </c>
    </row>
    <row r="226" spans="1:8" ht="26.4" x14ac:dyDescent="0.3">
      <c r="A226" s="154">
        <v>451</v>
      </c>
      <c r="B226" s="155"/>
      <c r="C226" s="156"/>
      <c r="D226" s="108" t="s">
        <v>234</v>
      </c>
      <c r="E226" s="66">
        <f t="shared" si="19"/>
        <v>0</v>
      </c>
      <c r="F226" s="48">
        <f t="shared" si="19"/>
        <v>0</v>
      </c>
      <c r="G226" s="48">
        <f t="shared" si="19"/>
        <v>0</v>
      </c>
      <c r="H226" s="48">
        <v>0</v>
      </c>
    </row>
    <row r="227" spans="1:8" ht="26.4" x14ac:dyDescent="0.3">
      <c r="A227" s="151">
        <v>4511</v>
      </c>
      <c r="B227" s="152"/>
      <c r="C227" s="153"/>
      <c r="D227" s="105" t="s">
        <v>234</v>
      </c>
      <c r="E227" s="69">
        <v>0</v>
      </c>
      <c r="F227" s="46">
        <v>0</v>
      </c>
      <c r="G227" s="46">
        <v>0</v>
      </c>
      <c r="H227" s="48">
        <v>0</v>
      </c>
    </row>
    <row r="228" spans="1:8" x14ac:dyDescent="0.3">
      <c r="A228" s="166" t="s">
        <v>176</v>
      </c>
      <c r="B228" s="167"/>
      <c r="C228" s="168"/>
      <c r="D228" s="67" t="s">
        <v>177</v>
      </c>
      <c r="E228" s="66">
        <f t="shared" ref="E228:F229" si="20">E229</f>
        <v>7000</v>
      </c>
      <c r="F228" s="48">
        <f t="shared" si="20"/>
        <v>7000</v>
      </c>
      <c r="G228" s="48">
        <f>G229</f>
        <v>1547</v>
      </c>
      <c r="H228" s="48">
        <f>G228/F228*100</f>
        <v>22.1</v>
      </c>
    </row>
    <row r="229" spans="1:8" ht="26.4" x14ac:dyDescent="0.3">
      <c r="A229" s="154">
        <v>4</v>
      </c>
      <c r="B229" s="155"/>
      <c r="C229" s="156"/>
      <c r="D229" s="65" t="s">
        <v>188</v>
      </c>
      <c r="E229" s="66">
        <f t="shared" si="20"/>
        <v>7000</v>
      </c>
      <c r="F229" s="48">
        <f t="shared" si="20"/>
        <v>7000</v>
      </c>
      <c r="G229" s="48">
        <f>G230</f>
        <v>1547</v>
      </c>
      <c r="H229" s="48">
        <f>G229/F229*100</f>
        <v>22.1</v>
      </c>
    </row>
    <row r="230" spans="1:8" ht="26.4" x14ac:dyDescent="0.3">
      <c r="A230" s="157">
        <v>42</v>
      </c>
      <c r="B230" s="158"/>
      <c r="C230" s="159"/>
      <c r="D230" s="65" t="s">
        <v>129</v>
      </c>
      <c r="E230" s="66">
        <f>E231+E234</f>
        <v>7000</v>
      </c>
      <c r="F230" s="48">
        <f>F231+F234</f>
        <v>7000</v>
      </c>
      <c r="G230" s="48">
        <f>G231+G234</f>
        <v>1547</v>
      </c>
      <c r="H230" s="48">
        <f>G230/F230*100</f>
        <v>22.1</v>
      </c>
    </row>
    <row r="231" spans="1:8" x14ac:dyDescent="0.3">
      <c r="A231" s="157">
        <v>422</v>
      </c>
      <c r="B231" s="158"/>
      <c r="C231" s="159"/>
      <c r="D231" s="108" t="s">
        <v>130</v>
      </c>
      <c r="E231" s="66">
        <f>E232+E233</f>
        <v>7000</v>
      </c>
      <c r="F231" s="48">
        <f>F232+F233</f>
        <v>7000</v>
      </c>
      <c r="G231" s="48">
        <f>G232+G233</f>
        <v>1547</v>
      </c>
      <c r="H231" s="48">
        <f>G231/F231*100</f>
        <v>22.1</v>
      </c>
    </row>
    <row r="232" spans="1:8" x14ac:dyDescent="0.3">
      <c r="A232" s="163">
        <v>4221</v>
      </c>
      <c r="B232" s="164"/>
      <c r="C232" s="165"/>
      <c r="D232" s="105" t="s">
        <v>131</v>
      </c>
      <c r="E232" s="69">
        <v>4000</v>
      </c>
      <c r="F232" s="46">
        <v>4000</v>
      </c>
      <c r="G232" s="46">
        <v>1547</v>
      </c>
      <c r="H232" s="48">
        <f>G232/F232*100</f>
        <v>38.674999999999997</v>
      </c>
    </row>
    <row r="233" spans="1:8" x14ac:dyDescent="0.3">
      <c r="A233" s="163">
        <v>4222</v>
      </c>
      <c r="B233" s="164"/>
      <c r="C233" s="165"/>
      <c r="D233" s="105" t="s">
        <v>132</v>
      </c>
      <c r="E233" s="69">
        <v>3000</v>
      </c>
      <c r="F233" s="46">
        <v>3000</v>
      </c>
      <c r="G233" s="46">
        <v>0</v>
      </c>
      <c r="H233" s="48">
        <v>0</v>
      </c>
    </row>
    <row r="234" spans="1:8" x14ac:dyDescent="0.3">
      <c r="A234" s="157">
        <v>424</v>
      </c>
      <c r="B234" s="158"/>
      <c r="C234" s="159"/>
      <c r="D234" s="108" t="s">
        <v>232</v>
      </c>
      <c r="E234" s="66">
        <f>E235</f>
        <v>0</v>
      </c>
      <c r="F234" s="48">
        <f>F235</f>
        <v>0</v>
      </c>
      <c r="G234" s="48">
        <f>G235</f>
        <v>0</v>
      </c>
      <c r="H234" s="48">
        <v>0</v>
      </c>
    </row>
    <row r="235" spans="1:8" x14ac:dyDescent="0.3">
      <c r="A235" s="163">
        <v>4241</v>
      </c>
      <c r="B235" s="164"/>
      <c r="C235" s="165"/>
      <c r="D235" s="105" t="s">
        <v>233</v>
      </c>
      <c r="E235" s="69">
        <v>0</v>
      </c>
      <c r="F235" s="46">
        <v>0</v>
      </c>
      <c r="G235" s="46">
        <v>0</v>
      </c>
      <c r="H235" s="48">
        <v>0</v>
      </c>
    </row>
    <row r="236" spans="1:8" x14ac:dyDescent="0.3">
      <c r="A236" s="154" t="s">
        <v>180</v>
      </c>
      <c r="B236" s="155"/>
      <c r="C236" s="156"/>
      <c r="D236" s="65" t="s">
        <v>181</v>
      </c>
      <c r="E236" s="66">
        <f t="shared" ref="E236:G237" si="21">E237</f>
        <v>0</v>
      </c>
      <c r="F236" s="48">
        <f t="shared" si="21"/>
        <v>0</v>
      </c>
      <c r="G236" s="48">
        <f t="shared" si="21"/>
        <v>0</v>
      </c>
      <c r="H236" s="48">
        <v>0</v>
      </c>
    </row>
    <row r="237" spans="1:8" ht="26.4" x14ac:dyDescent="0.3">
      <c r="A237" s="154">
        <v>4</v>
      </c>
      <c r="B237" s="155"/>
      <c r="C237" s="156"/>
      <c r="D237" s="65" t="s">
        <v>188</v>
      </c>
      <c r="E237" s="66">
        <f t="shared" si="21"/>
        <v>0</v>
      </c>
      <c r="F237" s="48">
        <f t="shared" si="21"/>
        <v>0</v>
      </c>
      <c r="G237" s="48">
        <f t="shared" si="21"/>
        <v>0</v>
      </c>
      <c r="H237" s="48">
        <v>0</v>
      </c>
    </row>
    <row r="238" spans="1:8" ht="26.4" x14ac:dyDescent="0.3">
      <c r="A238" s="154">
        <v>42</v>
      </c>
      <c r="B238" s="155"/>
      <c r="C238" s="156"/>
      <c r="D238" s="65" t="s">
        <v>129</v>
      </c>
      <c r="E238" s="66">
        <f>E239+E242</f>
        <v>0</v>
      </c>
      <c r="F238" s="48">
        <f>F239+F242</f>
        <v>0</v>
      </c>
      <c r="G238" s="48">
        <f>G239+G242</f>
        <v>0</v>
      </c>
      <c r="H238" s="48">
        <v>0</v>
      </c>
    </row>
    <row r="239" spans="1:8" x14ac:dyDescent="0.3">
      <c r="A239" s="154">
        <v>422</v>
      </c>
      <c r="B239" s="155"/>
      <c r="C239" s="156"/>
      <c r="D239" s="108" t="s">
        <v>130</v>
      </c>
      <c r="E239" s="66">
        <f>E240+E241</f>
        <v>0</v>
      </c>
      <c r="F239" s="48">
        <f>F240+F241</f>
        <v>0</v>
      </c>
      <c r="G239" s="48">
        <f>G240+G241</f>
        <v>0</v>
      </c>
      <c r="H239" s="48">
        <v>0</v>
      </c>
    </row>
    <row r="240" spans="1:8" x14ac:dyDescent="0.3">
      <c r="A240" s="151">
        <v>4221</v>
      </c>
      <c r="B240" s="152"/>
      <c r="C240" s="153"/>
      <c r="D240" s="105" t="s">
        <v>131</v>
      </c>
      <c r="E240" s="69">
        <v>0</v>
      </c>
      <c r="F240" s="46">
        <v>0</v>
      </c>
      <c r="G240" s="46">
        <v>0</v>
      </c>
      <c r="H240" s="48">
        <v>0</v>
      </c>
    </row>
    <row r="241" spans="1:8" x14ac:dyDescent="0.3">
      <c r="A241" s="151">
        <v>4222</v>
      </c>
      <c r="B241" s="152"/>
      <c r="C241" s="153"/>
      <c r="D241" s="105" t="s">
        <v>132</v>
      </c>
      <c r="E241" s="69">
        <v>0</v>
      </c>
      <c r="F241" s="46">
        <v>0</v>
      </c>
      <c r="G241" s="46">
        <v>0</v>
      </c>
      <c r="H241" s="48">
        <v>0</v>
      </c>
    </row>
    <row r="242" spans="1:8" x14ac:dyDescent="0.3">
      <c r="A242" s="154">
        <v>424</v>
      </c>
      <c r="B242" s="155"/>
      <c r="C242" s="156"/>
      <c r="D242" s="108" t="s">
        <v>232</v>
      </c>
      <c r="E242" s="66">
        <f>E243</f>
        <v>0</v>
      </c>
      <c r="F242" s="48">
        <f>F243</f>
        <v>0</v>
      </c>
      <c r="G242" s="48">
        <f>G243</f>
        <v>0</v>
      </c>
      <c r="H242" s="48">
        <v>0</v>
      </c>
    </row>
    <row r="243" spans="1:8" x14ac:dyDescent="0.3">
      <c r="A243" s="151">
        <v>4241</v>
      </c>
      <c r="B243" s="152"/>
      <c r="C243" s="153"/>
      <c r="D243" s="105" t="s">
        <v>233</v>
      </c>
      <c r="E243" s="69">
        <v>0</v>
      </c>
      <c r="F243" s="46">
        <v>0</v>
      </c>
      <c r="G243" s="46">
        <v>0</v>
      </c>
      <c r="H243" s="48">
        <v>0</v>
      </c>
    </row>
    <row r="244" spans="1:8" ht="26.4" x14ac:dyDescent="0.3">
      <c r="A244" s="80" t="s">
        <v>184</v>
      </c>
      <c r="B244" s="81" t="s">
        <v>185</v>
      </c>
      <c r="C244" s="82" t="s">
        <v>190</v>
      </c>
      <c r="D244" s="65" t="s">
        <v>191</v>
      </c>
      <c r="E244" s="66">
        <f>E245+E252</f>
        <v>500</v>
      </c>
      <c r="F244" s="48">
        <f>F245+F252</f>
        <v>500</v>
      </c>
      <c r="G244" s="48">
        <f>G245+G252</f>
        <v>114.05</v>
      </c>
      <c r="H244" s="48">
        <f>G244/F244*100</f>
        <v>22.81</v>
      </c>
    </row>
    <row r="245" spans="1:8" ht="15" customHeight="1" x14ac:dyDescent="0.3">
      <c r="A245" s="166" t="s">
        <v>173</v>
      </c>
      <c r="B245" s="167"/>
      <c r="C245" s="168"/>
      <c r="D245" s="67" t="s">
        <v>174</v>
      </c>
      <c r="E245" s="66">
        <f t="shared" ref="E245:G246" si="22">E246</f>
        <v>200</v>
      </c>
      <c r="F245" s="48">
        <f t="shared" si="22"/>
        <v>200</v>
      </c>
      <c r="G245" s="48">
        <f t="shared" si="22"/>
        <v>114.05</v>
      </c>
      <c r="H245" s="48">
        <v>0</v>
      </c>
    </row>
    <row r="246" spans="1:8" x14ac:dyDescent="0.3">
      <c r="A246" s="154">
        <v>3</v>
      </c>
      <c r="B246" s="155"/>
      <c r="C246" s="156"/>
      <c r="D246" s="65" t="s">
        <v>4</v>
      </c>
      <c r="E246" s="66">
        <f t="shared" si="22"/>
        <v>200</v>
      </c>
      <c r="F246" s="48">
        <f t="shared" si="22"/>
        <v>200</v>
      </c>
      <c r="G246" s="48">
        <f t="shared" si="22"/>
        <v>114.05</v>
      </c>
      <c r="H246" s="48">
        <v>0</v>
      </c>
    </row>
    <row r="247" spans="1:8" x14ac:dyDescent="0.3">
      <c r="A247" s="154">
        <v>32</v>
      </c>
      <c r="B247" s="155"/>
      <c r="C247" s="156"/>
      <c r="D247" s="65" t="s">
        <v>13</v>
      </c>
      <c r="E247" s="66">
        <f>E248+E250</f>
        <v>200</v>
      </c>
      <c r="F247" s="48">
        <f>F248+F250</f>
        <v>200</v>
      </c>
      <c r="G247" s="48">
        <f>G248+G250</f>
        <v>114.05</v>
      </c>
      <c r="H247" s="48">
        <v>0</v>
      </c>
    </row>
    <row r="248" spans="1:8" x14ac:dyDescent="0.3">
      <c r="A248" s="154">
        <v>322</v>
      </c>
      <c r="B248" s="155"/>
      <c r="C248" s="156"/>
      <c r="D248" s="108" t="s">
        <v>95</v>
      </c>
      <c r="E248" s="66">
        <f>E249</f>
        <v>100</v>
      </c>
      <c r="F248" s="48">
        <f>F249</f>
        <v>100</v>
      </c>
      <c r="G248" s="48">
        <f>G249</f>
        <v>114.05</v>
      </c>
      <c r="H248" s="48">
        <v>0</v>
      </c>
    </row>
    <row r="249" spans="1:8" ht="26.4" x14ac:dyDescent="0.3">
      <c r="A249" s="151">
        <v>3224</v>
      </c>
      <c r="B249" s="152"/>
      <c r="C249" s="153"/>
      <c r="D249" s="105" t="s">
        <v>99</v>
      </c>
      <c r="E249" s="69">
        <v>100</v>
      </c>
      <c r="F249" s="46">
        <v>100</v>
      </c>
      <c r="G249" s="46">
        <v>114.05</v>
      </c>
      <c r="H249" s="48"/>
    </row>
    <row r="250" spans="1:8" x14ac:dyDescent="0.3">
      <c r="A250" s="154">
        <v>323</v>
      </c>
      <c r="B250" s="155"/>
      <c r="C250" s="156"/>
      <c r="D250" s="108" t="s">
        <v>101</v>
      </c>
      <c r="E250" s="66">
        <f>E251</f>
        <v>100</v>
      </c>
      <c r="F250" s="48">
        <f>F251</f>
        <v>100</v>
      </c>
      <c r="G250" s="48">
        <f>G251</f>
        <v>0</v>
      </c>
      <c r="H250" s="48">
        <v>0</v>
      </c>
    </row>
    <row r="251" spans="1:8" ht="26.4" x14ac:dyDescent="0.3">
      <c r="A251" s="151">
        <v>3232</v>
      </c>
      <c r="B251" s="152"/>
      <c r="C251" s="153"/>
      <c r="D251" s="105" t="s">
        <v>235</v>
      </c>
      <c r="E251" s="69">
        <v>100</v>
      </c>
      <c r="F251" s="46">
        <v>100</v>
      </c>
      <c r="G251" s="46">
        <v>0</v>
      </c>
      <c r="H251" s="48">
        <v>0</v>
      </c>
    </row>
    <row r="252" spans="1:8" x14ac:dyDescent="0.3">
      <c r="A252" s="166" t="s">
        <v>180</v>
      </c>
      <c r="B252" s="167"/>
      <c r="C252" s="168"/>
      <c r="D252" s="67" t="s">
        <v>192</v>
      </c>
      <c r="E252" s="66">
        <f t="shared" ref="E252:G253" si="23">E253</f>
        <v>300</v>
      </c>
      <c r="F252" s="48">
        <f t="shared" si="23"/>
        <v>300</v>
      </c>
      <c r="G252" s="48">
        <f t="shared" si="23"/>
        <v>0</v>
      </c>
      <c r="H252" s="48">
        <f t="shared" ref="H252:H253" si="24">G252/F252*100</f>
        <v>0</v>
      </c>
    </row>
    <row r="253" spans="1:8" x14ac:dyDescent="0.3">
      <c r="A253" s="154">
        <v>3</v>
      </c>
      <c r="B253" s="155"/>
      <c r="C253" s="156"/>
      <c r="D253" s="65" t="s">
        <v>4</v>
      </c>
      <c r="E253" s="66">
        <f t="shared" si="23"/>
        <v>300</v>
      </c>
      <c r="F253" s="48">
        <f t="shared" si="23"/>
        <v>300</v>
      </c>
      <c r="G253" s="48">
        <f t="shared" si="23"/>
        <v>0</v>
      </c>
      <c r="H253" s="48">
        <f t="shared" si="24"/>
        <v>0</v>
      </c>
    </row>
    <row r="254" spans="1:8" x14ac:dyDescent="0.3">
      <c r="A254" s="154">
        <v>32</v>
      </c>
      <c r="B254" s="155"/>
      <c r="C254" s="156"/>
      <c r="D254" s="108" t="s">
        <v>13</v>
      </c>
      <c r="E254" s="66">
        <f>E255+E257</f>
        <v>300</v>
      </c>
      <c r="F254" s="48">
        <f>F255+F257</f>
        <v>300</v>
      </c>
      <c r="G254" s="48">
        <f>G255+G257</f>
        <v>0</v>
      </c>
      <c r="H254" s="48">
        <f t="shared" ref="H254" si="25">G254/F254*100</f>
        <v>0</v>
      </c>
    </row>
    <row r="255" spans="1:8" x14ac:dyDescent="0.3">
      <c r="A255" s="106">
        <v>322</v>
      </c>
      <c r="B255" s="107"/>
      <c r="C255" s="108"/>
      <c r="D255" s="108" t="s">
        <v>95</v>
      </c>
      <c r="E255" s="66">
        <f>E256</f>
        <v>200</v>
      </c>
      <c r="F255" s="48">
        <f>F256</f>
        <v>200</v>
      </c>
      <c r="G255" s="48">
        <f>G256</f>
        <v>0</v>
      </c>
      <c r="H255" s="48">
        <v>0</v>
      </c>
    </row>
    <row r="256" spans="1:8" ht="26.4" x14ac:dyDescent="0.3">
      <c r="A256" s="103">
        <v>3224</v>
      </c>
      <c r="B256" s="104"/>
      <c r="C256" s="105"/>
      <c r="D256" s="105" t="s">
        <v>99</v>
      </c>
      <c r="E256" s="69">
        <v>200</v>
      </c>
      <c r="F256" s="46">
        <v>200</v>
      </c>
      <c r="G256" s="46">
        <v>0</v>
      </c>
      <c r="H256" s="48">
        <v>0</v>
      </c>
    </row>
    <row r="257" spans="1:9" x14ac:dyDescent="0.3">
      <c r="A257" s="106">
        <v>323</v>
      </c>
      <c r="B257" s="107"/>
      <c r="C257" s="108"/>
      <c r="D257" s="108" t="s">
        <v>101</v>
      </c>
      <c r="E257" s="66">
        <f>E258</f>
        <v>100</v>
      </c>
      <c r="F257" s="48">
        <f>F258</f>
        <v>100</v>
      </c>
      <c r="G257" s="48">
        <f>G258</f>
        <v>0</v>
      </c>
      <c r="H257" s="48">
        <v>0</v>
      </c>
    </row>
    <row r="258" spans="1:9" x14ac:dyDescent="0.3">
      <c r="A258" s="151">
        <v>3232</v>
      </c>
      <c r="B258" s="152"/>
      <c r="C258" s="153"/>
      <c r="D258" s="105" t="s">
        <v>215</v>
      </c>
      <c r="E258" s="69">
        <v>100</v>
      </c>
      <c r="F258" s="46">
        <v>100</v>
      </c>
      <c r="G258" s="46">
        <v>0</v>
      </c>
      <c r="H258" s="48">
        <v>0</v>
      </c>
    </row>
    <row r="259" spans="1:9" x14ac:dyDescent="0.3">
      <c r="E259" s="50"/>
      <c r="F259" s="50"/>
      <c r="G259" s="50"/>
      <c r="H259" s="50"/>
    </row>
    <row r="260" spans="1:9" x14ac:dyDescent="0.3">
      <c r="F260" s="50"/>
      <c r="G260" s="50"/>
      <c r="H260" s="50"/>
      <c r="I260" s="50"/>
    </row>
    <row r="261" spans="1:9" x14ac:dyDescent="0.3">
      <c r="F261" s="50"/>
      <c r="G261" s="50"/>
      <c r="H261" s="50"/>
      <c r="I261" s="50"/>
    </row>
  </sheetData>
  <mergeCells count="238">
    <mergeCell ref="A248:C248"/>
    <mergeCell ref="A249:C249"/>
    <mergeCell ref="A247:C247"/>
    <mergeCell ref="A197:C197"/>
    <mergeCell ref="A198:C198"/>
    <mergeCell ref="A202:C202"/>
    <mergeCell ref="A206:C206"/>
    <mergeCell ref="A207:C207"/>
    <mergeCell ref="A208:C208"/>
    <mergeCell ref="A209:C209"/>
    <mergeCell ref="A210:C210"/>
    <mergeCell ref="A211:C211"/>
    <mergeCell ref="A221:C221"/>
    <mergeCell ref="A222:C222"/>
    <mergeCell ref="A223:C223"/>
    <mergeCell ref="A219:C219"/>
    <mergeCell ref="A220:C220"/>
    <mergeCell ref="A6:D6"/>
    <mergeCell ref="A177:C177"/>
    <mergeCell ref="A179:C179"/>
    <mergeCell ref="A180:C180"/>
    <mergeCell ref="A181:C181"/>
    <mergeCell ref="A188:C188"/>
    <mergeCell ref="A142:C142"/>
    <mergeCell ref="A143:C143"/>
    <mergeCell ref="A145:C145"/>
    <mergeCell ref="A146:C146"/>
    <mergeCell ref="A187:C187"/>
    <mergeCell ref="A176:C176"/>
    <mergeCell ref="A174:C174"/>
    <mergeCell ref="A175:C175"/>
    <mergeCell ref="A178:C178"/>
    <mergeCell ref="A182:C182"/>
    <mergeCell ref="A183:C183"/>
    <mergeCell ref="A184:C184"/>
    <mergeCell ref="A185:C185"/>
    <mergeCell ref="A186:C186"/>
    <mergeCell ref="A128:C128"/>
    <mergeCell ref="A129:C129"/>
    <mergeCell ref="A130:C130"/>
    <mergeCell ref="A131:C131"/>
    <mergeCell ref="A192:C192"/>
    <mergeCell ref="A196:C196"/>
    <mergeCell ref="A189:C189"/>
    <mergeCell ref="A251:C251"/>
    <mergeCell ref="A254:C254"/>
    <mergeCell ref="A224:C224"/>
    <mergeCell ref="A225:C225"/>
    <mergeCell ref="A226:C226"/>
    <mergeCell ref="A227:C227"/>
    <mergeCell ref="A239:C239"/>
    <mergeCell ref="A240:C240"/>
    <mergeCell ref="A241:C241"/>
    <mergeCell ref="A242:C242"/>
    <mergeCell ref="A243:C243"/>
    <mergeCell ref="A231:C231"/>
    <mergeCell ref="A232:C232"/>
    <mergeCell ref="A233:C233"/>
    <mergeCell ref="A234:C234"/>
    <mergeCell ref="A235:C235"/>
    <mergeCell ref="A250:C250"/>
    <mergeCell ref="A212:C212"/>
    <mergeCell ref="A213:C213"/>
    <mergeCell ref="A214:C214"/>
    <mergeCell ref="A215:C215"/>
    <mergeCell ref="A126:C126"/>
    <mergeCell ref="A127:C127"/>
    <mergeCell ref="A25:C25"/>
    <mergeCell ref="A107:C107"/>
    <mergeCell ref="A104:C104"/>
    <mergeCell ref="A105:C105"/>
    <mergeCell ref="A108:C108"/>
    <mergeCell ref="A109:C109"/>
    <mergeCell ref="A114:C114"/>
    <mergeCell ref="A68:C68"/>
    <mergeCell ref="A69:C69"/>
    <mergeCell ref="A71:C71"/>
    <mergeCell ref="A72:C72"/>
    <mergeCell ref="A73:C73"/>
    <mergeCell ref="A74:C74"/>
    <mergeCell ref="A41:C41"/>
    <mergeCell ref="A113:C113"/>
    <mergeCell ref="A82:C82"/>
    <mergeCell ref="A83:C83"/>
    <mergeCell ref="A90:C90"/>
    <mergeCell ref="A91:C91"/>
    <mergeCell ref="A92:C92"/>
    <mergeCell ref="A93:C93"/>
    <mergeCell ref="A95:C95"/>
    <mergeCell ref="A9:C9"/>
    <mergeCell ref="A66:C66"/>
    <mergeCell ref="A75:C75"/>
    <mergeCell ref="A76:C76"/>
    <mergeCell ref="A15:C15"/>
    <mergeCell ref="A16:C16"/>
    <mergeCell ref="A17:C17"/>
    <mergeCell ref="A18:C18"/>
    <mergeCell ref="A19:C19"/>
    <mergeCell ref="A20:C20"/>
    <mergeCell ref="A21:C21"/>
    <mergeCell ref="A22:C22"/>
    <mergeCell ref="A23:C23"/>
    <mergeCell ref="A24:C24"/>
    <mergeCell ref="A30:C30"/>
    <mergeCell ref="A31:C31"/>
    <mergeCell ref="A32:C32"/>
    <mergeCell ref="A33:C33"/>
    <mergeCell ref="A34:C34"/>
    <mergeCell ref="A26:C26"/>
    <mergeCell ref="A27:C27"/>
    <mergeCell ref="A28:C28"/>
    <mergeCell ref="A12:C12"/>
    <mergeCell ref="A29:C29"/>
    <mergeCell ref="A1:J1"/>
    <mergeCell ref="A3:J3"/>
    <mergeCell ref="A5:C5"/>
    <mergeCell ref="A7:C7"/>
    <mergeCell ref="A8:C8"/>
    <mergeCell ref="A88:C88"/>
    <mergeCell ref="A89:C89"/>
    <mergeCell ref="A87:C87"/>
    <mergeCell ref="A10:C10"/>
    <mergeCell ref="A11:C11"/>
    <mergeCell ref="A40:C40"/>
    <mergeCell ref="A43:C43"/>
    <mergeCell ref="A44:C44"/>
    <mergeCell ref="A49:C49"/>
    <mergeCell ref="A52:C52"/>
    <mergeCell ref="A53:C53"/>
    <mergeCell ref="A54:C54"/>
    <mergeCell ref="A13:C13"/>
    <mergeCell ref="A14:C14"/>
    <mergeCell ref="A79:C79"/>
    <mergeCell ref="A60:C60"/>
    <mergeCell ref="A63:C63"/>
    <mergeCell ref="A67:C67"/>
    <mergeCell ref="A65:C65"/>
    <mergeCell ref="A42:C42"/>
    <mergeCell ref="A45:C45"/>
    <mergeCell ref="A46:C46"/>
    <mergeCell ref="A59:C59"/>
    <mergeCell ref="A55:C55"/>
    <mergeCell ref="A56:C56"/>
    <mergeCell ref="A97:C97"/>
    <mergeCell ref="A98:C98"/>
    <mergeCell ref="A99:C99"/>
    <mergeCell ref="A35:C35"/>
    <mergeCell ref="A36:C36"/>
    <mergeCell ref="A37:C37"/>
    <mergeCell ref="A38:C38"/>
    <mergeCell ref="A258:C258"/>
    <mergeCell ref="A237:C237"/>
    <mergeCell ref="A238:C238"/>
    <mergeCell ref="A245:C245"/>
    <mergeCell ref="A246:C246"/>
    <mergeCell ref="A252:C252"/>
    <mergeCell ref="A253:C253"/>
    <mergeCell ref="A236:C236"/>
    <mergeCell ref="A148:C148"/>
    <mergeCell ref="A190:C190"/>
    <mergeCell ref="A191:C191"/>
    <mergeCell ref="A203:C203"/>
    <mergeCell ref="A204:C204"/>
    <mergeCell ref="A205:C205"/>
    <mergeCell ref="A217:C217"/>
    <mergeCell ref="A218:C218"/>
    <mergeCell ref="A228:C228"/>
    <mergeCell ref="A229:C229"/>
    <mergeCell ref="A230:C230"/>
    <mergeCell ref="A158:C158"/>
    <mergeCell ref="A39:C39"/>
    <mergeCell ref="A47:C47"/>
    <mergeCell ref="A48:C48"/>
    <mergeCell ref="A50:C50"/>
    <mergeCell ref="A51:C51"/>
    <mergeCell ref="A64:C64"/>
    <mergeCell ref="A149:C149"/>
    <mergeCell ref="A150:C150"/>
    <mergeCell ref="A151:C151"/>
    <mergeCell ref="A133:C133"/>
    <mergeCell ref="A140:C140"/>
    <mergeCell ref="A134:C134"/>
    <mergeCell ref="A135:C135"/>
    <mergeCell ref="A136:C136"/>
    <mergeCell ref="A77:C77"/>
    <mergeCell ref="A78:C78"/>
    <mergeCell ref="A137:C137"/>
    <mergeCell ref="A138:C138"/>
    <mergeCell ref="A120:C120"/>
    <mergeCell ref="A121:C121"/>
    <mergeCell ref="A96:C96"/>
    <mergeCell ref="A100:C100"/>
    <mergeCell ref="A94:C94"/>
    <mergeCell ref="A106:C106"/>
    <mergeCell ref="A122:C122"/>
    <mergeCell ref="A123:C123"/>
    <mergeCell ref="A124:C124"/>
    <mergeCell ref="A125:C125"/>
    <mergeCell ref="A152:C152"/>
    <mergeCell ref="A153:C153"/>
    <mergeCell ref="A147:C147"/>
    <mergeCell ref="A80:C80"/>
    <mergeCell ref="A81:C81"/>
    <mergeCell ref="A85:C85"/>
    <mergeCell ref="A86:C86"/>
    <mergeCell ref="A101:C101"/>
    <mergeCell ref="A102:C102"/>
    <mergeCell ref="A103:C103"/>
    <mergeCell ref="A110:C110"/>
    <mergeCell ref="A141:C141"/>
    <mergeCell ref="A144:C144"/>
    <mergeCell ref="A115:C115"/>
    <mergeCell ref="A116:C116"/>
    <mergeCell ref="A117:C117"/>
    <mergeCell ref="A118:C118"/>
    <mergeCell ref="A119:C119"/>
    <mergeCell ref="A111:C111"/>
    <mergeCell ref="A112:C112"/>
    <mergeCell ref="A132:C132"/>
    <mergeCell ref="A167:C167"/>
    <mergeCell ref="A168:C168"/>
    <mergeCell ref="A169:C169"/>
    <mergeCell ref="A172:C172"/>
    <mergeCell ref="A173:C173"/>
    <mergeCell ref="A170:C170"/>
    <mergeCell ref="A171:C171"/>
    <mergeCell ref="A154:C154"/>
    <mergeCell ref="A155:C155"/>
    <mergeCell ref="A156:C156"/>
    <mergeCell ref="A157:C157"/>
    <mergeCell ref="A163:C163"/>
    <mergeCell ref="A164:C164"/>
    <mergeCell ref="A165:C165"/>
    <mergeCell ref="A166:C166"/>
    <mergeCell ref="A159:C159"/>
    <mergeCell ref="A160:C160"/>
    <mergeCell ref="A161:C161"/>
    <mergeCell ref="A162:C162"/>
  </mergeCells>
  <pageMargins left="0.7" right="0.7" top="0.75" bottom="0.75" header="0.3" footer="0.3"/>
  <pageSetup paperSize="9" scale="62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7</vt:i4>
      </vt:variant>
    </vt:vector>
  </HeadingPairs>
  <TitlesOfParts>
    <vt:vector size="7" baseType="lpstr">
      <vt:lpstr>SAŽETAK</vt:lpstr>
      <vt:lpstr> Račun prihoda i rashoda</vt:lpstr>
      <vt:lpstr>Rashodi i prihodi prema izvoru</vt:lpstr>
      <vt:lpstr>Rashodi prema funkcijskoj k </vt:lpstr>
      <vt:lpstr>Račun financiranja </vt:lpstr>
      <vt:lpstr>Račun fin prema izvorima f</vt:lpstr>
      <vt:lpstr>POSEBNI DIO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Marija Lacković</dc:creator>
  <cp:lastModifiedBy>referent</cp:lastModifiedBy>
  <cp:lastPrinted>2025-07-21T08:17:57Z</cp:lastPrinted>
  <dcterms:created xsi:type="dcterms:W3CDTF">2022-08-12T12:51:27Z</dcterms:created>
  <dcterms:modified xsi:type="dcterms:W3CDTF">2025-07-21T08:18:02Z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Tablica ogledni format izvještaja o izvršenju PK JLP(R)S.xlsx</vt:lpwstr>
  </property>
</Properties>
</file>